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10" windowWidth="11880" windowHeight="5505" activeTab="1"/>
  </bookViews>
  <sheets>
    <sheet name="10,11,12" sheetId="2" r:id="rId1"/>
    <sheet name="2009,10,11,12" sheetId="8" r:id="rId2"/>
    <sheet name="Sestava kompatibility" sheetId="9" r:id="rId3"/>
  </sheets>
  <definedNames>
    <definedName name="_xlnm.Print_Area" localSheetId="1">'2009,10,11,12'!$A$1:$M$73</definedName>
  </definedNames>
  <calcPr calcId="145621"/>
</workbook>
</file>

<file path=xl/calcChain.xml><?xml version="1.0" encoding="utf-8"?>
<calcChain xmlns="http://schemas.openxmlformats.org/spreadsheetml/2006/main">
  <c r="H48" i="8" l="1"/>
  <c r="I38" i="8"/>
  <c r="I37" i="8"/>
  <c r="I42" i="8"/>
  <c r="I44" i="8" s="1"/>
  <c r="I43" i="8"/>
  <c r="I34" i="8"/>
  <c r="I17" i="8"/>
  <c r="I11" i="8"/>
  <c r="I10" i="8"/>
  <c r="I9" i="8"/>
  <c r="I39" i="8" l="1"/>
  <c r="H39" i="8" s="1"/>
  <c r="H44" i="8"/>
  <c r="I30" i="8"/>
  <c r="I51" i="8" s="1"/>
  <c r="H30" i="8" l="1"/>
  <c r="I21" i="8"/>
  <c r="I12" i="8"/>
  <c r="I22" i="8" l="1"/>
  <c r="I18" i="8" l="1"/>
  <c r="I24" i="8" s="1"/>
  <c r="I56" i="8" l="1"/>
  <c r="G56" i="8"/>
  <c r="H51" i="8" l="1"/>
  <c r="H56" i="8" s="1"/>
  <c r="G60" i="8" s="1"/>
  <c r="J255" i="2" l="1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92" i="2"/>
  <c r="I109" i="2"/>
  <c r="I188" i="2"/>
  <c r="I250" i="2"/>
  <c r="I271" i="2"/>
  <c r="I83" i="2" l="1"/>
  <c r="H81" i="2"/>
  <c r="H83" i="2" s="1"/>
  <c r="G261" i="2"/>
  <c r="G81" i="2"/>
  <c r="G83" i="2" s="1"/>
  <c r="H261" i="2"/>
  <c r="I261" i="2"/>
  <c r="I265" i="2" s="1"/>
  <c r="J81" i="2"/>
  <c r="J83" i="2" s="1"/>
  <c r="J261" i="2"/>
  <c r="J265" i="2" s="1"/>
  <c r="H22" i="8" l="1"/>
  <c r="H24" i="8" l="1"/>
  <c r="G59" i="8" s="1"/>
  <c r="G62" i="8" s="1"/>
</calcChain>
</file>

<file path=xl/sharedStrings.xml><?xml version="1.0" encoding="utf-8"?>
<sst xmlns="http://schemas.openxmlformats.org/spreadsheetml/2006/main" count="235" uniqueCount="185">
  <si>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</si>
  <si>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</si>
  <si>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</si>
  <si>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</si>
  <si>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</si>
  <si>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</si>
  <si>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</si>
  <si>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</si>
  <si>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</si>
  <si>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</si>
  <si>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</si>
  <si>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</si>
  <si>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</si>
  <si>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</si>
  <si>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</si>
  <si>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</si>
  <si>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</si>
  <si>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</si>
  <si>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</si>
  <si>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</si>
  <si>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</si>
  <si>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</si>
  <si>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</si>
  <si>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</si>
  <si>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</si>
  <si>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</si>
  <si>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</si>
  <si>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</si>
  <si>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</si>
  <si>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</si>
  <si>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</si>
  <si>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</si>
  <si>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</si>
  <si>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</si>
  <si>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</si>
  <si>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</si>
  <si>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</si>
  <si>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</si>
  <si>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</si>
  <si>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</si>
  <si>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</si>
  <si>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</si>
  <si>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</si>
  <si>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</si>
  <si>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</si>
  <si>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</si>
  <si>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</si>
  <si>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</si>
  <si>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</si>
  <si>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</si>
  <si>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</si>
  <si>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</si>
  <si>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</si>
  <si>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</si>
  <si>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</si>
  <si>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</si>
  <si>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</si>
  <si>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</si>
  <si>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</si>
  <si>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</si>
  <si>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</si>
  <si>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</si>
  <si>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</si>
  <si>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</si>
  <si>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</si>
  <si>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</si>
  <si>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</si>
  <si>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</si>
  <si>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</si>
  <si>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</si>
  <si>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</si>
  <si>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</si>
  <si>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</si>
  <si>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</si>
  <si>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</si>
  <si>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</si>
  <si>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</si>
  <si>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</si>
  <si>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</si>
  <si>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</si>
  <si>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</si>
  <si>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</si>
  <si>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</si>
  <si>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</si>
  <si>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</si>
  <si>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</si>
  <si>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</si>
  <si>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</si>
  <si>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</si>
  <si>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</si>
  <si>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</si>
  <si>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</si>
  <si>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</si>
  <si>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</si>
  <si>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</si>
  <si>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</si>
  <si>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</si>
  <si>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</si>
  <si>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</si>
  <si>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</si>
  <si>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</si>
  <si>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</si>
  <si>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</si>
  <si>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</si>
  <si>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</si>
  <si>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</si>
  <si>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</si>
  <si>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</si>
  <si>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</si>
  <si>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</si>
  <si>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</si>
  <si>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</si>
  <si>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</si>
  <si>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</si>
  <si>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</si>
  <si>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</si>
  <si>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</si>
  <si>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</si>
  <si>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</si>
  <si>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</si>
  <si>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</si>
  <si>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</si>
  <si>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</si>
  <si>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</si>
  <si>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</si>
  <si>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</si>
  <si>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</si>
  <si>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</si>
  <si>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</si>
  <si>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</si>
  <si>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</si>
  <si>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</si>
  <si>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</si>
  <si>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</si>
  <si>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</si>
  <si>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</si>
  <si>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</si>
  <si>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</si>
  <si>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</si>
  <si>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</si>
  <si>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</si>
  <si>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</si>
  <si>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</si>
  <si>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</si>
  <si>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</si>
  <si>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</si>
  <si>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</si>
  <si>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</si>
  <si>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</si>
  <si>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</si>
  <si>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</si>
  <si>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</si>
  <si>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</si>
  <si>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</si>
  <si>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</si>
  <si>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</si>
  <si>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</si>
  <si>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</si>
  <si>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</si>
  <si>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</si>
  <si>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 xml:space="preserve">               Rozdíl</t>
  </si>
  <si>
    <t xml:space="preserve">Rozpočtová opatření jsou i po svěšení z úřední desky dostupná v listinné podobě v kanceláři </t>
  </si>
  <si>
    <r>
      <t xml:space="preserve">OÚ Hvozdnice a v elektronické podobě na </t>
    </r>
    <r>
      <rPr>
        <b/>
        <sz val="11"/>
        <color rgb="FF0070C0"/>
        <rFont val="Arial CE"/>
        <charset val="238"/>
      </rPr>
      <t>www.hvozdnice.eu</t>
    </r>
    <r>
      <rPr>
        <b/>
        <sz val="11"/>
        <rFont val="Arial CE"/>
        <charset val="238"/>
      </rPr>
      <t>.</t>
    </r>
  </si>
  <si>
    <t>Splátka úvěru</t>
  </si>
  <si>
    <t>Svěšeno:</t>
  </si>
  <si>
    <t>Nedaňové příjmy</t>
  </si>
  <si>
    <t>Přijaté peněžité neinvest.dary</t>
  </si>
  <si>
    <t>Péče o vzhled obce a veřejnou zeleň</t>
  </si>
  <si>
    <t>Stavby</t>
  </si>
  <si>
    <t>Př. z popl. za nakl. s odpady</t>
  </si>
  <si>
    <t>Příjmy z poskyt. služeb a výrobků</t>
  </si>
  <si>
    <t>RO č. 4/2022</t>
  </si>
  <si>
    <t xml:space="preserve">Vyvěšeno:  </t>
  </si>
  <si>
    <t>Ost. záležitosti kultury a církví</t>
  </si>
  <si>
    <t>Rozpočtové opatření č. 5/2022</t>
  </si>
  <si>
    <t>Pův. rozp. vč. RO č. 1 až 4</t>
  </si>
  <si>
    <t>Ve Hvozdnici 05. 09. 2022</t>
  </si>
  <si>
    <t>Př.  daně z příjmů FO</t>
  </si>
  <si>
    <t>Př. z daně z hazardních her</t>
  </si>
  <si>
    <t>Územní plánování</t>
  </si>
  <si>
    <t>Ost. nákup dlouh.nehm.majetku</t>
  </si>
  <si>
    <t>Pohonné hmoty a maziva</t>
  </si>
  <si>
    <t>Služby školení a vzdělávání</t>
  </si>
  <si>
    <t>Poštovní služby</t>
  </si>
  <si>
    <t>Př. z daně z nemovitých věcí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</si>
</sst>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3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rgb="FF0070C0"/>
      <name val="Arial CE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charset val="238"/>
    </font>
    <font>
      <b/>
      <sz val="13"/>
      <color rgb="FFFF0000"/>
      <name val="Arial CE"/>
      <charset val="238"/>
    </font>
    <font>
      <sz val="13"/>
      <name val="Arial CE"/>
      <charset val="238"/>
    </font>
    <font>
      <sz val="13"/>
      <color rgb="FFFF0000"/>
      <name val="Arial CE"/>
      <family val="2"/>
      <charset val="238"/>
    </font>
    <font>
      <sz val="10"/>
      <name val="Arial"/>
      <family val="2"/>
      <charset val="238"/>
    </font>
    <font>
      <sz val="13"/>
      <name val="Arial"/>
      <family val="2"/>
      <charset val="238"/>
    </font>
    <font>
      <sz val="13"/>
      <color rgb="FF00B050"/>
      <name val="Arial CE"/>
      <charset val="238"/>
    </font>
    <font>
      <sz val="13"/>
      <color rgb="FFFF0000"/>
      <name val="Arial CE"/>
      <charset val="238"/>
    </font>
    <font>
      <sz val="13"/>
      <color rgb="FF0070C0"/>
      <name val="Arial CE"/>
      <charset val="238"/>
    </font>
    <font>
      <b/>
      <sz val="13"/>
      <color rgb="FF00B050"/>
      <name val="Arial CE"/>
      <charset val="238"/>
    </font>
    <font>
      <b/>
      <sz val="13"/>
      <color rgb="FF0070C0"/>
      <name val="Arial CE"/>
      <charset val="238"/>
    </font>
    <font>
      <sz val="13"/>
      <color rgb="FF00B0F0"/>
      <name val="Arial CE"/>
      <charset val="238"/>
    </font>
    <font>
      <b/>
      <u/>
      <sz val="13"/>
      <color rgb="FF0070C0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4"/>
      <color rgb="FFFF0000"/>
      <name val="Arial CE"/>
      <family val="2"/>
      <charset val="238"/>
    </font>
    <font>
      <b/>
      <sz val="13"/>
      <color rgb="FF00B0F0"/>
      <name val="Arial CE"/>
      <charset val="238"/>
    </font>
    <font>
      <b/>
      <sz val="13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0" fillId="3" borderId="0" xfId="0" applyNumberFormat="1" applyFill="1"/>
    <xf numFmtId="0" fontId="0" fillId="3" borderId="0" xfId="0" applyFill="1"/>
    <xf numFmtId="3" fontId="6" fillId="0" borderId="0" xfId="0" applyNumberFormat="1" applyFont="1" applyBorder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3" fontId="6" fillId="3" borderId="0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/>
    <xf numFmtId="165" fontId="6" fillId="0" borderId="0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14" fillId="0" borderId="0" xfId="0" applyFont="1"/>
    <xf numFmtId="164" fontId="14" fillId="0" borderId="0" xfId="0" applyNumberFormat="1" applyFont="1"/>
    <xf numFmtId="4" fontId="15" fillId="0" borderId="0" xfId="0" applyNumberFormat="1" applyFont="1"/>
    <xf numFmtId="3" fontId="14" fillId="0" borderId="0" xfId="0" applyNumberFormat="1" applyFont="1"/>
    <xf numFmtId="0" fontId="15" fillId="0" borderId="0" xfId="0" applyFont="1"/>
    <xf numFmtId="164" fontId="5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165" fontId="19" fillId="0" borderId="0" xfId="0" applyNumberFormat="1" applyFont="1" applyAlignment="1">
      <alignment horizontal="right" indent="1"/>
    </xf>
    <xf numFmtId="4" fontId="19" fillId="0" borderId="0" xfId="0" applyNumberFormat="1" applyFont="1" applyAlignment="1">
      <alignment horizontal="right" indent="1"/>
    </xf>
    <xf numFmtId="0" fontId="19" fillId="0" borderId="0" xfId="0" applyFont="1"/>
    <xf numFmtId="165" fontId="18" fillId="0" borderId="0" xfId="0" applyNumberFormat="1" applyFont="1" applyAlignment="1">
      <alignment horizontal="right" indent="1"/>
    </xf>
    <xf numFmtId="4" fontId="18" fillId="0" borderId="0" xfId="0" applyNumberFormat="1" applyFont="1" applyAlignment="1">
      <alignment horizontal="right" indent="1"/>
    </xf>
    <xf numFmtId="0" fontId="21" fillId="0" borderId="0" xfId="0" applyFont="1"/>
    <xf numFmtId="0" fontId="0" fillId="0" borderId="17" xfId="0" applyBorder="1"/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0" fillId="0" borderId="17" xfId="0" applyNumberFormat="1" applyBorder="1"/>
    <xf numFmtId="4" fontId="20" fillId="0" borderId="17" xfId="0" applyNumberFormat="1" applyFont="1" applyBorder="1" applyAlignment="1">
      <alignment horizontal="right" indent="1"/>
    </xf>
    <xf numFmtId="4" fontId="18" fillId="0" borderId="17" xfId="0" applyNumberFormat="1" applyFont="1" applyBorder="1" applyAlignment="1">
      <alignment horizontal="right" indent="1"/>
    </xf>
    <xf numFmtId="4" fontId="22" fillId="0" borderId="17" xfId="0" applyNumberFormat="1" applyFont="1" applyBorder="1" applyAlignment="1">
      <alignment horizontal="right" indent="1"/>
    </xf>
    <xf numFmtId="4" fontId="19" fillId="0" borderId="17" xfId="0" applyNumberFormat="1" applyFont="1" applyBorder="1" applyAlignment="1">
      <alignment horizontal="right" indent="1"/>
    </xf>
    <xf numFmtId="165" fontId="0" fillId="0" borderId="17" xfId="0" applyNumberFormat="1" applyFont="1" applyBorder="1"/>
    <xf numFmtId="0" fontId="8" fillId="0" borderId="0" xfId="0" applyFont="1" applyBorder="1"/>
    <xf numFmtId="4" fontId="8" fillId="0" borderId="0" xfId="0" applyNumberFormat="1" applyFont="1" applyBorder="1"/>
    <xf numFmtId="0" fontId="23" fillId="0" borderId="0" xfId="0" applyFont="1"/>
    <xf numFmtId="0" fontId="24" fillId="0" borderId="0" xfId="0" applyFont="1"/>
    <xf numFmtId="164" fontId="24" fillId="0" borderId="0" xfId="0" applyNumberFormat="1" applyFont="1"/>
    <xf numFmtId="0" fontId="24" fillId="0" borderId="17" xfId="0" applyFont="1" applyBorder="1"/>
    <xf numFmtId="0" fontId="17" fillId="0" borderId="2" xfId="0" applyFont="1" applyBorder="1"/>
    <xf numFmtId="165" fontId="19" fillId="0" borderId="8" xfId="0" applyNumberFormat="1" applyFont="1" applyBorder="1"/>
    <xf numFmtId="165" fontId="19" fillId="0" borderId="1" xfId="0" applyNumberFormat="1" applyFont="1" applyBorder="1"/>
    <xf numFmtId="165" fontId="21" fillId="0" borderId="0" xfId="0" applyNumberFormat="1" applyFont="1"/>
    <xf numFmtId="165" fontId="25" fillId="0" borderId="17" xfId="0" applyNumberFormat="1" applyFont="1" applyBorder="1"/>
    <xf numFmtId="165" fontId="26" fillId="0" borderId="17" xfId="0" applyNumberFormat="1" applyFont="1" applyBorder="1"/>
    <xf numFmtId="165" fontId="28" fillId="0" borderId="17" xfId="0" applyNumberFormat="1" applyFont="1" applyBorder="1"/>
    <xf numFmtId="0" fontId="6" fillId="0" borderId="0" xfId="0" applyFont="1" applyBorder="1"/>
    <xf numFmtId="0" fontId="21" fillId="0" borderId="0" xfId="0" applyFont="1" applyBorder="1"/>
    <xf numFmtId="4" fontId="21" fillId="0" borderId="0" xfId="0" applyNumberFormat="1" applyFont="1" applyFill="1" applyBorder="1"/>
    <xf numFmtId="165" fontId="21" fillId="0" borderId="0" xfId="0" applyNumberFormat="1" applyFont="1" applyFill="1"/>
    <xf numFmtId="165" fontId="21" fillId="0" borderId="17" xfId="0" applyNumberFormat="1" applyFont="1" applyFill="1" applyBorder="1"/>
    <xf numFmtId="4" fontId="19" fillId="0" borderId="0" xfId="0" applyNumberFormat="1" applyFont="1" applyFill="1" applyBorder="1"/>
    <xf numFmtId="165" fontId="19" fillId="0" borderId="1" xfId="0" applyNumberFormat="1" applyFont="1" applyFill="1" applyBorder="1"/>
    <xf numFmtId="165" fontId="26" fillId="0" borderId="0" xfId="0" applyNumberFormat="1" applyFont="1" applyBorder="1"/>
    <xf numFmtId="165" fontId="29" fillId="0" borderId="0" xfId="0" applyNumberFormat="1" applyFont="1" applyBorder="1"/>
    <xf numFmtId="165" fontId="30" fillId="0" borderId="0" xfId="0" applyNumberFormat="1" applyFont="1" applyFill="1" applyBorder="1"/>
    <xf numFmtId="165" fontId="27" fillId="0" borderId="0" xfId="0" applyNumberFormat="1" applyFont="1" applyFill="1" applyBorder="1"/>
    <xf numFmtId="165" fontId="19" fillId="0" borderId="15" xfId="0" applyNumberFormat="1" applyFont="1" applyBorder="1"/>
    <xf numFmtId="4" fontId="25" fillId="0" borderId="0" xfId="0" applyNumberFormat="1" applyFont="1"/>
    <xf numFmtId="4" fontId="27" fillId="0" borderId="0" xfId="0" applyNumberFormat="1" applyFont="1"/>
    <xf numFmtId="165" fontId="19" fillId="0" borderId="16" xfId="0" applyNumberFormat="1" applyFont="1" applyBorder="1"/>
    <xf numFmtId="4" fontId="20" fillId="0" borderId="0" xfId="0" applyNumberFormat="1" applyFont="1"/>
    <xf numFmtId="4" fontId="31" fillId="0" borderId="0" xfId="0" applyNumberFormat="1" applyFont="1"/>
    <xf numFmtId="165" fontId="21" fillId="0" borderId="10" xfId="0" applyNumberFormat="1" applyFont="1" applyBorder="1"/>
    <xf numFmtId="4" fontId="21" fillId="0" borderId="0" xfId="0" applyNumberFormat="1" applyFont="1"/>
    <xf numFmtId="165" fontId="20" fillId="0" borderId="17" xfId="0" applyNumberFormat="1" applyFont="1" applyBorder="1"/>
    <xf numFmtId="165" fontId="28" fillId="0" borderId="18" xfId="0" applyNumberFormat="1" applyFont="1" applyBorder="1" applyAlignment="1">
      <alignment horizontal="right"/>
    </xf>
    <xf numFmtId="165" fontId="21" fillId="0" borderId="15" xfId="0" applyNumberFormat="1" applyFont="1" applyFill="1" applyBorder="1"/>
    <xf numFmtId="4" fontId="20" fillId="0" borderId="15" xfId="0" applyNumberFormat="1" applyFont="1" applyBorder="1" applyAlignment="1">
      <alignment horizontal="right" indent="1"/>
    </xf>
    <xf numFmtId="165" fontId="19" fillId="0" borderId="15" xfId="0" applyNumberFormat="1" applyFont="1" applyFill="1" applyBorder="1"/>
    <xf numFmtId="165" fontId="20" fillId="0" borderId="15" xfId="0" applyNumberFormat="1" applyFont="1" applyFill="1" applyBorder="1"/>
    <xf numFmtId="165" fontId="19" fillId="0" borderId="0" xfId="0" applyNumberFormat="1" applyFont="1" applyFill="1" applyBorder="1"/>
    <xf numFmtId="0" fontId="32" fillId="0" borderId="0" xfId="0" applyFont="1"/>
    <xf numFmtId="0" fontId="33" fillId="0" borderId="0" xfId="0" applyFont="1"/>
    <xf numFmtId="0" fontId="4" fillId="0" borderId="2" xfId="0" applyFont="1" applyBorder="1"/>
    <xf numFmtId="165" fontId="4" fillId="0" borderId="15" xfId="0" applyNumberFormat="1" applyFont="1" applyBorder="1"/>
    <xf numFmtId="165" fontId="4" fillId="0" borderId="2" xfId="0" applyNumberFormat="1" applyFont="1" applyBorder="1"/>
    <xf numFmtId="4" fontId="34" fillId="0" borderId="15" xfId="0" applyNumberFormat="1" applyFont="1" applyBorder="1" applyAlignment="1">
      <alignment horizontal="right" indent="1"/>
    </xf>
    <xf numFmtId="165" fontId="19" fillId="0" borderId="0" xfId="0" applyNumberFormat="1" applyFont="1"/>
    <xf numFmtId="165" fontId="22" fillId="0" borderId="17" xfId="0" applyNumberFormat="1" applyFont="1" applyBorder="1"/>
    <xf numFmtId="165" fontId="36" fillId="0" borderId="17" xfId="0" applyNumberFormat="1" applyFont="1" applyBorder="1"/>
    <xf numFmtId="165" fontId="3" fillId="0" borderId="0" xfId="0" applyNumberFormat="1" applyFont="1"/>
    <xf numFmtId="165" fontId="18" fillId="0" borderId="0" xfId="0" applyNumberFormat="1" applyFont="1"/>
    <xf numFmtId="165" fontId="35" fillId="0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view="pageBreakPreview" topLeftCell="B1" zoomScale="110" zoomScaleNormal="100" zoomScaleSheetLayoutView="110" workbookViewId="0">
      <pane ySplit="4" topLeftCell="A5" activePane="bottomLeft" state="frozen"/>
      <selection pane="bottomLeft" activeCell="C70" sqref="C70"/>
    </sheetView>
  </sheetViews>
  <sheetFormatPr defaultRowHeight="12.75" x14ac:dyDescent="0.2"/>
  <cols>
    <col min="1" max="1" width="7.5703125" customWidth="1"/>
    <col min="2" max="2" width="7.28515625" customWidth="1"/>
    <col min="3" max="3" width="10.28515625" bestFit="1" customWidth="1"/>
    <col min="4" max="4" width="23.42578125" customWidth="1"/>
    <col min="5" max="5" width="1.28515625" customWidth="1"/>
    <col min="6" max="6" width="1.42578125" customWidth="1"/>
    <col min="7" max="7" width="24.5703125" style="87" customWidth="1"/>
    <col min="8" max="8" width="24" customWidth="1"/>
    <col min="9" max="9" width="22.5703125" customWidth="1"/>
    <col min="10" max="10" width="20.5703125" customWidth="1"/>
    <col min="11" max="11" width="0.28515625" customWidth="1"/>
    <col min="12" max="12" width="14.140625" hidden="1" customWidth="1"/>
    <col min="13" max="13" width="16.28515625" style="81" hidden="1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7" t="s">
        <v>175</v>
      </c>
      <c r="H2" t="s">
        <v>171</v>
      </c>
      <c r="I2" s="112" t="s">
        <v>160</v>
      </c>
    </row>
    <row r="3" spans="1:17" x14ac:dyDescent="0.2">
      <c r="G3" s="88"/>
      <c r="H3" s="10"/>
      <c r="I3" s="113"/>
      <c r="J3" s="10"/>
      <c r="K3" s="10"/>
      <c r="L3" s="10"/>
      <c r="M3" s="83"/>
      <c r="N3" s="10"/>
      <c r="O3" s="10"/>
      <c r="P3" s="10"/>
      <c r="Q3" s="10"/>
    </row>
    <row r="4" spans="1:17" s="38" customFormat="1" ht="15.75" x14ac:dyDescent="0.25">
      <c r="A4" s="37"/>
      <c r="B4" s="38" t="s">
        <v>174</v>
      </c>
      <c r="G4" s="89"/>
      <c r="H4" s="53"/>
      <c r="I4" s="114"/>
      <c r="J4" s="53"/>
      <c r="K4" s="53"/>
      <c r="L4" s="53"/>
      <c r="M4" s="84"/>
      <c r="N4" s="53"/>
      <c r="O4" s="53"/>
      <c r="P4" s="53"/>
      <c r="Q4" s="53"/>
    </row>
    <row r="5" spans="1:17" x14ac:dyDescent="0.2">
      <c r="I5" s="112"/>
    </row>
    <row r="6" spans="1:17" ht="15.75" x14ac:dyDescent="0.25">
      <c r="A6" s="4" t="s">
        <v>0</v>
      </c>
      <c r="I6" s="112"/>
    </row>
    <row r="7" spans="1:17" ht="15" x14ac:dyDescent="0.25">
      <c r="A7" s="160" t="s">
        <v>1</v>
      </c>
      <c r="I7" s="112"/>
    </row>
    <row r="8" spans="1:17" ht="15" x14ac:dyDescent="0.25">
      <c r="A8" s="160"/>
      <c r="I8" s="112"/>
    </row>
    <row r="9" spans="1:17" ht="16.5" x14ac:dyDescent="0.25">
      <c r="A9" s="4"/>
      <c r="B9" s="108">
        <v>1112</v>
      </c>
      <c r="C9" s="111" t="s">
        <v>177</v>
      </c>
      <c r="D9" s="111"/>
      <c r="G9" s="130">
        <v>50000</v>
      </c>
      <c r="H9" s="130">
        <v>64600</v>
      </c>
      <c r="I9" s="131">
        <f>SUM(H9-G9)</f>
        <v>14600</v>
      </c>
    </row>
    <row r="10" spans="1:17" ht="16.5" x14ac:dyDescent="0.25">
      <c r="A10" s="4"/>
      <c r="B10" s="108">
        <v>1345</v>
      </c>
      <c r="C10" s="111" t="s">
        <v>169</v>
      </c>
      <c r="D10" s="111"/>
      <c r="G10" s="130">
        <v>569300</v>
      </c>
      <c r="H10" s="130">
        <v>570200</v>
      </c>
      <c r="I10" s="131">
        <f>SUM(H10-G10)</f>
        <v>900</v>
      </c>
    </row>
    <row r="11" spans="1:17" ht="16.5" x14ac:dyDescent="0.25">
      <c r="A11" s="4"/>
      <c r="B11" s="108">
        <v>1381</v>
      </c>
      <c r="C11" s="111" t="s">
        <v>178</v>
      </c>
      <c r="D11" s="111"/>
      <c r="G11" s="130">
        <v>45000</v>
      </c>
      <c r="H11" s="130">
        <v>50900</v>
      </c>
      <c r="I11" s="131">
        <f>SUM(H11-G11)</f>
        <v>5900</v>
      </c>
    </row>
    <row r="12" spans="1:17" ht="16.5" x14ac:dyDescent="0.25">
      <c r="A12" s="4"/>
      <c r="B12" s="108">
        <v>1511</v>
      </c>
      <c r="C12" s="111" t="s">
        <v>184</v>
      </c>
      <c r="D12" s="111"/>
      <c r="G12" s="130">
        <v>550000</v>
      </c>
      <c r="H12" s="130">
        <v>559400</v>
      </c>
      <c r="I12" s="131">
        <f>SUM(H12-G12)</f>
        <v>9400</v>
      </c>
      <c r="J12" s="90"/>
      <c r="K12" s="1"/>
      <c r="L12" s="1"/>
      <c r="M12" s="80"/>
      <c r="N12" s="1"/>
      <c r="O12" s="1"/>
      <c r="P12" s="1"/>
      <c r="Q12" s="1"/>
    </row>
    <row r="13" spans="1:17" ht="16.5" x14ac:dyDescent="0.25">
      <c r="A13" s="123"/>
      <c r="B13" s="124"/>
      <c r="C13" s="124"/>
      <c r="D13" s="124"/>
      <c r="E13" s="124"/>
      <c r="F13" s="124"/>
      <c r="G13" s="125"/>
      <c r="H13" s="124"/>
      <c r="I13" s="126"/>
      <c r="J13" s="90"/>
      <c r="K13" s="39"/>
      <c r="L13" s="39"/>
      <c r="M13" s="85"/>
      <c r="N13" s="39"/>
      <c r="O13" s="39"/>
      <c r="P13" s="39"/>
      <c r="Q13" s="39"/>
    </row>
    <row r="14" spans="1:17" ht="16.5" x14ac:dyDescent="0.25">
      <c r="A14" s="161" t="s">
        <v>165</v>
      </c>
      <c r="B14" s="124"/>
      <c r="C14" s="124"/>
      <c r="D14" s="124"/>
      <c r="E14" s="124"/>
      <c r="F14" s="124"/>
      <c r="G14" s="125"/>
      <c r="H14" s="124"/>
      <c r="I14" s="126"/>
      <c r="J14" s="90"/>
      <c r="K14" s="39"/>
      <c r="L14" s="39"/>
      <c r="M14" s="85"/>
      <c r="N14" s="39"/>
      <c r="O14" s="39"/>
      <c r="P14" s="39"/>
      <c r="Q14" s="39"/>
    </row>
    <row r="15" spans="1:17" ht="16.5" x14ac:dyDescent="0.25">
      <c r="A15" s="123"/>
      <c r="B15" s="124"/>
      <c r="C15" s="124"/>
      <c r="D15" s="124"/>
      <c r="E15" s="124"/>
      <c r="F15" s="124"/>
      <c r="G15" s="125"/>
      <c r="H15" s="124"/>
      <c r="I15" s="126"/>
      <c r="J15" s="91"/>
      <c r="K15" s="82"/>
      <c r="L15" s="82"/>
      <c r="M15" s="86"/>
      <c r="N15" s="82"/>
      <c r="O15" s="82"/>
      <c r="P15" s="82"/>
      <c r="Q15" s="82"/>
    </row>
    <row r="16" spans="1:17" ht="16.5" x14ac:dyDescent="0.25">
      <c r="A16" s="104">
        <v>3632</v>
      </c>
      <c r="C16" s="108" t="s">
        <v>16</v>
      </c>
      <c r="G16" s="90"/>
      <c r="H16" s="90"/>
      <c r="I16" s="115"/>
      <c r="J16" s="90"/>
      <c r="K16" s="39"/>
      <c r="L16" s="39"/>
      <c r="M16" s="85"/>
      <c r="N16" s="39"/>
      <c r="O16" s="39"/>
      <c r="P16" s="39"/>
      <c r="Q16" s="39"/>
    </row>
    <row r="17" spans="1:17" ht="16.5" x14ac:dyDescent="0.25">
      <c r="A17" s="104"/>
      <c r="B17" s="111">
        <v>2111</v>
      </c>
      <c r="C17" s="111" t="s">
        <v>170</v>
      </c>
      <c r="D17" s="111"/>
      <c r="E17" s="111"/>
      <c r="F17" s="111"/>
      <c r="G17" s="130">
        <v>32400</v>
      </c>
      <c r="H17" s="130">
        <v>74900</v>
      </c>
      <c r="I17" s="131">
        <f>SUM(H17-G17)</f>
        <v>42500</v>
      </c>
      <c r="J17" s="90"/>
      <c r="K17" s="39"/>
      <c r="L17" s="39"/>
      <c r="M17" s="85"/>
      <c r="N17" s="39"/>
      <c r="O17" s="39"/>
      <c r="P17" s="39"/>
      <c r="Q17" s="39"/>
    </row>
    <row r="18" spans="1:17" ht="16.5" x14ac:dyDescent="0.25">
      <c r="A18" s="104">
        <v>3632</v>
      </c>
      <c r="G18" s="130">
        <v>32400</v>
      </c>
      <c r="H18" s="130">
        <v>74900</v>
      </c>
      <c r="I18" s="133">
        <f>SUM(I17:I17)</f>
        <v>42500</v>
      </c>
      <c r="J18" s="90"/>
      <c r="K18" s="121"/>
      <c r="L18" s="121"/>
      <c r="M18" s="121"/>
      <c r="N18" s="121"/>
      <c r="O18" s="121"/>
      <c r="P18" s="122"/>
      <c r="Q18" s="39"/>
    </row>
    <row r="19" spans="1:17" ht="16.5" x14ac:dyDescent="0.25">
      <c r="A19" s="104"/>
      <c r="G19" s="130"/>
      <c r="H19" s="130"/>
      <c r="I19" s="133"/>
      <c r="J19" s="90"/>
      <c r="K19" s="121"/>
      <c r="L19" s="121"/>
      <c r="M19" s="121"/>
      <c r="N19" s="121"/>
      <c r="O19" s="121"/>
      <c r="P19" s="122"/>
      <c r="Q19" s="39"/>
    </row>
    <row r="20" spans="1:17" ht="16.5" x14ac:dyDescent="0.25">
      <c r="A20" s="104">
        <v>6171</v>
      </c>
      <c r="C20" s="108" t="s">
        <v>25</v>
      </c>
      <c r="G20" s="90"/>
      <c r="H20" s="90"/>
      <c r="I20" s="115"/>
      <c r="J20" s="90"/>
      <c r="K20" s="121"/>
      <c r="L20" s="121"/>
      <c r="M20" s="121"/>
      <c r="N20" s="121"/>
      <c r="O20" s="121"/>
      <c r="P20" s="122"/>
      <c r="Q20" s="39"/>
    </row>
    <row r="21" spans="1:17" ht="16.5" x14ac:dyDescent="0.25">
      <c r="A21" s="104"/>
      <c r="B21" s="111">
        <v>2321</v>
      </c>
      <c r="C21" s="111" t="s">
        <v>166</v>
      </c>
      <c r="D21" s="111"/>
      <c r="E21" s="111"/>
      <c r="F21" s="111"/>
      <c r="G21" s="130">
        <v>24100</v>
      </c>
      <c r="H21" s="130">
        <v>34100</v>
      </c>
      <c r="I21" s="131">
        <f>SUM(H21-G21)</f>
        <v>10000</v>
      </c>
      <c r="J21" s="90"/>
      <c r="K21" s="121"/>
      <c r="L21" s="121"/>
      <c r="M21" s="121"/>
      <c r="N21" s="121"/>
      <c r="O21" s="121"/>
      <c r="P21" s="122"/>
      <c r="Q21" s="39"/>
    </row>
    <row r="22" spans="1:17" ht="16.5" x14ac:dyDescent="0.25">
      <c r="A22" s="104">
        <v>6171</v>
      </c>
      <c r="G22" s="130">
        <v>308600</v>
      </c>
      <c r="H22" s="130">
        <f>SUM(I22+G22)</f>
        <v>318600</v>
      </c>
      <c r="I22" s="133">
        <f>SUM(I21:I21)</f>
        <v>10000</v>
      </c>
      <c r="J22" s="90"/>
      <c r="K22" s="121"/>
      <c r="L22" s="121"/>
      <c r="M22" s="121"/>
      <c r="N22" s="121"/>
      <c r="O22" s="121"/>
      <c r="P22" s="122"/>
      <c r="Q22" s="39"/>
    </row>
    <row r="23" spans="1:17" ht="17.25" thickBot="1" x14ac:dyDescent="0.3">
      <c r="A23" s="104"/>
      <c r="G23" s="130"/>
      <c r="H23" s="130"/>
      <c r="I23" s="133"/>
      <c r="J23" s="39"/>
      <c r="K23" s="39"/>
      <c r="L23" s="39"/>
      <c r="M23" s="85"/>
      <c r="N23" s="39"/>
      <c r="O23" s="39"/>
      <c r="P23" s="39"/>
      <c r="Q23" s="39"/>
    </row>
    <row r="24" spans="1:17" ht="17.25" thickBot="1" x14ac:dyDescent="0.3">
      <c r="A24" s="12" t="s">
        <v>20</v>
      </c>
      <c r="B24" s="127"/>
      <c r="C24" s="127"/>
      <c r="D24" s="127"/>
      <c r="E24" s="127"/>
      <c r="F24" s="127"/>
      <c r="G24" s="128">
        <v>9988996</v>
      </c>
      <c r="H24" s="129">
        <f>SUM(G24+I24)</f>
        <v>10072296</v>
      </c>
      <c r="I24" s="154">
        <f>SUM(I9+I10+I11+I12+I18+I22)</f>
        <v>83300</v>
      </c>
      <c r="J24" s="39"/>
      <c r="K24" s="92"/>
      <c r="L24" s="39"/>
      <c r="M24" s="85"/>
      <c r="N24" s="39"/>
      <c r="O24" s="39"/>
      <c r="P24" s="39"/>
      <c r="Q24" s="39"/>
    </row>
    <row r="25" spans="1:17" ht="15.75" x14ac:dyDescent="0.25">
      <c r="A25" s="4"/>
      <c r="B25" s="4"/>
      <c r="C25" s="4"/>
      <c r="D25" s="4"/>
      <c r="E25" s="4"/>
      <c r="F25" s="4"/>
      <c r="G25" s="90"/>
      <c r="H25" s="90"/>
      <c r="I25" s="115"/>
      <c r="K25" s="93"/>
      <c r="M25"/>
    </row>
    <row r="26" spans="1:17" ht="18" x14ac:dyDescent="0.25">
      <c r="A26" s="9" t="s">
        <v>21</v>
      </c>
      <c r="G26" s="90"/>
      <c r="H26" s="90"/>
      <c r="I26" s="115"/>
      <c r="K26" s="93"/>
      <c r="M26" s="93"/>
    </row>
    <row r="27" spans="1:17" ht="18" x14ac:dyDescent="0.25">
      <c r="A27" s="9"/>
      <c r="G27" s="90"/>
      <c r="H27" s="90"/>
      <c r="I27" s="115"/>
      <c r="K27" s="93"/>
    </row>
    <row r="28" spans="1:17" ht="16.5" x14ac:dyDescent="0.25">
      <c r="A28" s="104">
        <v>3399</v>
      </c>
      <c r="B28" s="7"/>
      <c r="C28" s="104" t="s">
        <v>173</v>
      </c>
      <c r="D28" s="7"/>
      <c r="E28" s="7"/>
      <c r="F28" s="7"/>
      <c r="G28" s="169"/>
      <c r="H28" s="169"/>
      <c r="I28" s="115"/>
    </row>
    <row r="29" spans="1:17" ht="16.5" x14ac:dyDescent="0.25">
      <c r="A29" s="104"/>
      <c r="B29" s="105">
        <v>5139</v>
      </c>
      <c r="C29" s="105" t="s">
        <v>49</v>
      </c>
      <c r="D29" s="105"/>
      <c r="E29" s="105"/>
      <c r="F29" s="105"/>
      <c r="G29" s="170">
        <v>7300</v>
      </c>
      <c r="H29" s="170">
        <v>7500</v>
      </c>
      <c r="I29" s="167">
        <v>-200</v>
      </c>
    </row>
    <row r="30" spans="1:17" ht="16.5" x14ac:dyDescent="0.25">
      <c r="A30" s="104">
        <v>3399</v>
      </c>
      <c r="G30" s="166">
        <v>155400</v>
      </c>
      <c r="H30" s="166">
        <f>SUM(G30-I30)</f>
        <v>155600</v>
      </c>
      <c r="I30" s="168">
        <f>SUM(I29:I29)</f>
        <v>-200</v>
      </c>
    </row>
    <row r="31" spans="1:17" ht="16.5" x14ac:dyDescent="0.25">
      <c r="A31" s="104"/>
      <c r="G31" s="90"/>
      <c r="H31" s="90"/>
      <c r="I31" s="133"/>
    </row>
    <row r="32" spans="1:17" ht="16.5" x14ac:dyDescent="0.25">
      <c r="A32" s="104">
        <v>3635</v>
      </c>
      <c r="C32" s="108" t="s">
        <v>179</v>
      </c>
      <c r="G32" s="90"/>
      <c r="H32" s="90"/>
      <c r="I32" s="115"/>
    </row>
    <row r="33" spans="1:10" ht="16.5" x14ac:dyDescent="0.25">
      <c r="A33" s="104"/>
      <c r="B33" s="111">
        <v>6119</v>
      </c>
      <c r="C33" s="111" t="s">
        <v>180</v>
      </c>
      <c r="D33" s="111"/>
      <c r="E33" s="111"/>
      <c r="F33" s="111"/>
      <c r="G33" s="130">
        <v>50000</v>
      </c>
      <c r="H33" s="130">
        <v>53500</v>
      </c>
      <c r="I33" s="132">
        <v>-3500</v>
      </c>
    </row>
    <row r="34" spans="1:10" ht="16.5" x14ac:dyDescent="0.25">
      <c r="A34" s="104">
        <v>3635</v>
      </c>
      <c r="G34" s="166">
        <v>50000</v>
      </c>
      <c r="H34" s="166">
        <v>53500</v>
      </c>
      <c r="I34" s="153">
        <f>SUM(I33:I33)</f>
        <v>-3500</v>
      </c>
    </row>
    <row r="35" spans="1:10" ht="16.5" x14ac:dyDescent="0.25">
      <c r="A35" s="104"/>
      <c r="G35" s="90"/>
      <c r="H35" s="90"/>
      <c r="I35" s="133"/>
    </row>
    <row r="36" spans="1:10" ht="16.5" x14ac:dyDescent="0.25">
      <c r="A36" s="104">
        <v>3745</v>
      </c>
      <c r="C36" s="108" t="s">
        <v>167</v>
      </c>
      <c r="G36" s="90"/>
      <c r="H36" s="90"/>
      <c r="I36" s="115"/>
    </row>
    <row r="37" spans="1:10" ht="16.5" x14ac:dyDescent="0.25">
      <c r="A37" s="104"/>
      <c r="B37" s="111">
        <v>5139</v>
      </c>
      <c r="C37" s="111" t="s">
        <v>49</v>
      </c>
      <c r="D37" s="111"/>
      <c r="E37" s="111"/>
      <c r="F37" s="111"/>
      <c r="G37" s="130">
        <v>4500</v>
      </c>
      <c r="H37" s="130">
        <v>6200</v>
      </c>
      <c r="I37" s="132">
        <f>SUM(G37-H37)</f>
        <v>-1700</v>
      </c>
    </row>
    <row r="38" spans="1:10" ht="16.5" x14ac:dyDescent="0.25">
      <c r="A38" s="104"/>
      <c r="B38" s="111">
        <v>5156</v>
      </c>
      <c r="C38" s="111" t="s">
        <v>181</v>
      </c>
      <c r="D38" s="111"/>
      <c r="E38" s="111"/>
      <c r="F38" s="111"/>
      <c r="G38" s="130">
        <v>15000</v>
      </c>
      <c r="H38" s="130">
        <v>15800</v>
      </c>
      <c r="I38" s="132">
        <f>SUM(G38-H38)</f>
        <v>-800</v>
      </c>
      <c r="J38" s="39"/>
    </row>
    <row r="39" spans="1:10" ht="16.5" x14ac:dyDescent="0.25">
      <c r="A39" s="104">
        <v>3745</v>
      </c>
      <c r="G39" s="166">
        <v>249500</v>
      </c>
      <c r="H39" s="166">
        <f>SUM(G39-I39)</f>
        <v>252000</v>
      </c>
      <c r="I39" s="153">
        <f>SUM(I37:I38)</f>
        <v>-2500</v>
      </c>
    </row>
    <row r="40" spans="1:10" ht="16.5" x14ac:dyDescent="0.25">
      <c r="A40" s="104"/>
      <c r="B40" s="105"/>
      <c r="C40" s="105"/>
      <c r="D40" s="105"/>
      <c r="E40" s="105"/>
      <c r="F40" s="105"/>
      <c r="G40" s="106"/>
      <c r="H40" s="107"/>
      <c r="I40" s="116"/>
    </row>
    <row r="41" spans="1:10" ht="16.5" x14ac:dyDescent="0.25">
      <c r="A41" s="104">
        <v>5512</v>
      </c>
      <c r="C41" s="108" t="s">
        <v>56</v>
      </c>
      <c r="G41" s="90"/>
      <c r="H41" s="90"/>
      <c r="I41" s="115"/>
    </row>
    <row r="42" spans="1:10" ht="16.5" x14ac:dyDescent="0.25">
      <c r="A42" s="104"/>
      <c r="B42" s="111">
        <v>5167</v>
      </c>
      <c r="C42" s="111" t="s">
        <v>182</v>
      </c>
      <c r="D42" s="111"/>
      <c r="E42" s="111"/>
      <c r="F42" s="111"/>
      <c r="G42" s="130">
        <v>10000</v>
      </c>
      <c r="H42" s="130">
        <v>18500</v>
      </c>
      <c r="I42" s="132">
        <f>SUM(G42-H42)</f>
        <v>-8500</v>
      </c>
    </row>
    <row r="43" spans="1:10" ht="16.5" x14ac:dyDescent="0.25">
      <c r="A43" s="104"/>
      <c r="B43" s="111">
        <v>6121</v>
      </c>
      <c r="C43" s="111" t="s">
        <v>168</v>
      </c>
      <c r="D43" s="111"/>
      <c r="E43" s="111"/>
      <c r="F43" s="111"/>
      <c r="G43" s="130">
        <v>1045000</v>
      </c>
      <c r="H43" s="130">
        <v>1180300</v>
      </c>
      <c r="I43" s="132">
        <f>SUM(G43-H43)</f>
        <v>-135300</v>
      </c>
    </row>
    <row r="44" spans="1:10" ht="16.5" x14ac:dyDescent="0.25">
      <c r="A44" s="104">
        <v>5512</v>
      </c>
      <c r="G44" s="166">
        <v>1298400</v>
      </c>
      <c r="H44" s="166">
        <f>SUM(G44-I44)</f>
        <v>1442200</v>
      </c>
      <c r="I44" s="153">
        <f>SUM(I42:I43)</f>
        <v>-143800</v>
      </c>
    </row>
    <row r="45" spans="1:10" ht="16.5" x14ac:dyDescent="0.25">
      <c r="A45" s="104"/>
      <c r="B45" s="105"/>
      <c r="C45" s="105"/>
      <c r="D45" s="105"/>
      <c r="E45" s="105"/>
      <c r="F45" s="105"/>
      <c r="G45" s="106"/>
      <c r="H45" s="107"/>
      <c r="I45" s="116"/>
      <c r="J45" s="39"/>
    </row>
    <row r="46" spans="1:10" ht="16.5" x14ac:dyDescent="0.25">
      <c r="A46" s="104">
        <v>6171</v>
      </c>
      <c r="B46" s="105"/>
      <c r="C46" s="108" t="s">
        <v>25</v>
      </c>
      <c r="D46" s="105"/>
      <c r="E46" s="105"/>
      <c r="F46" s="105"/>
      <c r="G46" s="109"/>
      <c r="H46" s="110"/>
      <c r="I46" s="117"/>
    </row>
    <row r="47" spans="1:10" ht="16.5" x14ac:dyDescent="0.25">
      <c r="A47" s="104"/>
      <c r="B47" s="105">
        <v>5161</v>
      </c>
      <c r="C47" s="111" t="s">
        <v>183</v>
      </c>
      <c r="D47" s="105"/>
      <c r="E47" s="105"/>
      <c r="F47" s="105"/>
      <c r="G47" s="109">
        <v>10000</v>
      </c>
      <c r="H47" s="110">
        <v>14900</v>
      </c>
      <c r="I47" s="118">
        <v>-4900</v>
      </c>
    </row>
    <row r="48" spans="1:10" ht="16.5" x14ac:dyDescent="0.25">
      <c r="A48" s="104">
        <v>6171</v>
      </c>
      <c r="B48" s="105"/>
      <c r="C48" s="105"/>
      <c r="D48" s="105"/>
      <c r="E48" s="105"/>
      <c r="F48" s="105"/>
      <c r="G48" s="107">
        <v>2171900</v>
      </c>
      <c r="H48" s="107">
        <f>SUM(G48-I48)</f>
        <v>2176800</v>
      </c>
      <c r="I48" s="116">
        <v>-4900</v>
      </c>
    </row>
    <row r="49" spans="1:10" ht="16.5" x14ac:dyDescent="0.25">
      <c r="A49" s="104"/>
      <c r="B49" s="105"/>
      <c r="C49" s="105"/>
      <c r="D49" s="105"/>
      <c r="E49" s="105"/>
      <c r="F49" s="105"/>
      <c r="G49" s="106"/>
      <c r="H49" s="107"/>
      <c r="I49" s="119"/>
    </row>
    <row r="50" spans="1:10" ht="17.25" thickBot="1" x14ac:dyDescent="0.3">
      <c r="A50" s="104"/>
      <c r="B50" s="105"/>
      <c r="C50" s="105"/>
      <c r="D50" s="105"/>
      <c r="E50" s="105"/>
      <c r="F50" s="105"/>
      <c r="G50" s="106"/>
      <c r="H50" s="107"/>
      <c r="I50" s="119"/>
    </row>
    <row r="51" spans="1:10" ht="18.75" thickBot="1" x14ac:dyDescent="0.3">
      <c r="A51" s="12"/>
      <c r="B51" s="13"/>
      <c r="C51" s="13"/>
      <c r="D51" s="162"/>
      <c r="E51" s="162"/>
      <c r="F51" s="162"/>
      <c r="G51" s="163">
        <v>13135400</v>
      </c>
      <c r="H51" s="164">
        <f>SUM(G51-I51)</f>
        <v>13290300</v>
      </c>
      <c r="I51" s="165">
        <f>SUM(I48+I44+I39+I34+I30)</f>
        <v>-154900</v>
      </c>
      <c r="J51" s="39"/>
    </row>
    <row r="52" spans="1:10" ht="16.5" x14ac:dyDescent="0.25">
      <c r="C52" s="108" t="s">
        <v>33</v>
      </c>
      <c r="G52" s="90"/>
      <c r="H52" s="90"/>
      <c r="I52" s="120"/>
    </row>
    <row r="53" spans="1:10" ht="16.5" x14ac:dyDescent="0.25">
      <c r="A53" s="93"/>
      <c r="B53" s="100"/>
      <c r="C53" s="100"/>
      <c r="D53" s="93"/>
      <c r="E53" s="93"/>
      <c r="F53" s="93"/>
      <c r="G53" s="136"/>
      <c r="H53" s="137"/>
      <c r="I53" s="138"/>
    </row>
    <row r="54" spans="1:10" ht="17.25" thickBot="1" x14ac:dyDescent="0.3">
      <c r="A54" s="134">
        <v>8124</v>
      </c>
      <c r="B54" s="93"/>
      <c r="C54" s="135" t="s">
        <v>163</v>
      </c>
      <c r="D54" s="93"/>
      <c r="E54" s="93"/>
      <c r="F54" s="93"/>
      <c r="G54" s="139">
        <v>420000</v>
      </c>
      <c r="H54" s="159">
        <v>420000</v>
      </c>
      <c r="I54" s="138">
        <v>0</v>
      </c>
    </row>
    <row r="55" spans="1:10" ht="17.25" thickBot="1" x14ac:dyDescent="0.3">
      <c r="A55" s="93"/>
      <c r="B55" s="102"/>
      <c r="C55" s="103"/>
      <c r="D55" s="93"/>
      <c r="E55" s="93"/>
      <c r="F55" s="101"/>
      <c r="G55" s="145"/>
      <c r="H55" s="140"/>
      <c r="I55" s="155"/>
    </row>
    <row r="56" spans="1:10" ht="17.25" thickBot="1" x14ac:dyDescent="0.3">
      <c r="A56" s="12" t="s">
        <v>27</v>
      </c>
      <c r="B56" s="13"/>
      <c r="C56" s="13"/>
      <c r="D56" s="13"/>
      <c r="E56" s="13"/>
      <c r="F56" s="13"/>
      <c r="G56" s="157">
        <f>SUM(G51+G54)</f>
        <v>13555400</v>
      </c>
      <c r="H56" s="129">
        <f>SUM(H54+H51)</f>
        <v>13710300</v>
      </c>
      <c r="I56" s="156">
        <f>SUM(I54+I51)</f>
        <v>-154900</v>
      </c>
    </row>
    <row r="57" spans="1:10" ht="16.5" x14ac:dyDescent="0.25">
      <c r="G57" s="130"/>
      <c r="H57" s="141"/>
      <c r="I57" s="142"/>
    </row>
    <row r="58" spans="1:10" ht="17.25" thickBot="1" x14ac:dyDescent="0.3">
      <c r="G58" s="130"/>
      <c r="H58" s="143"/>
      <c r="I58" s="144"/>
    </row>
    <row r="59" spans="1:10" ht="17.25" thickBot="1" x14ac:dyDescent="0.3">
      <c r="A59" s="15"/>
      <c r="B59" s="16" t="s">
        <v>28</v>
      </c>
      <c r="C59" s="16"/>
      <c r="D59" s="17"/>
      <c r="E59" s="18"/>
      <c r="F59" s="17"/>
      <c r="G59" s="145">
        <f>SUM(H24)</f>
        <v>10072296</v>
      </c>
      <c r="H59" s="146"/>
      <c r="I59" s="147"/>
    </row>
    <row r="60" spans="1:10" ht="17.25" thickBot="1" x14ac:dyDescent="0.3">
      <c r="A60" s="19"/>
      <c r="B60" s="20" t="s">
        <v>29</v>
      </c>
      <c r="C60" s="20"/>
      <c r="D60" s="20"/>
      <c r="E60" s="20"/>
      <c r="F60" s="20"/>
      <c r="G60" s="148">
        <f>SUM(H56)</f>
        <v>13710300</v>
      </c>
      <c r="H60" s="149"/>
      <c r="I60" s="150"/>
    </row>
    <row r="61" spans="1:10" ht="17.25" thickBot="1" x14ac:dyDescent="0.3">
      <c r="A61" s="19"/>
      <c r="B61" s="20"/>
      <c r="C61" s="20"/>
      <c r="D61" s="20"/>
      <c r="E61" s="21"/>
      <c r="F61" s="20"/>
      <c r="G61" s="151"/>
      <c r="H61" s="152"/>
      <c r="I61" s="152"/>
    </row>
    <row r="62" spans="1:10" ht="17.25" thickBot="1" x14ac:dyDescent="0.3">
      <c r="A62" s="22"/>
      <c r="B62" s="23" t="s">
        <v>30</v>
      </c>
      <c r="C62" s="23"/>
      <c r="D62" s="23"/>
      <c r="E62" s="23"/>
      <c r="F62" s="23"/>
      <c r="G62" s="158">
        <f>SUM(G59-G60)</f>
        <v>-3638004</v>
      </c>
      <c r="H62" s="158"/>
      <c r="I62" s="158"/>
      <c r="J62" s="39"/>
    </row>
    <row r="63" spans="1:10" ht="14.25" x14ac:dyDescent="0.2">
      <c r="A63" s="2"/>
      <c r="B63" s="2"/>
      <c r="C63" s="2"/>
      <c r="D63" s="2"/>
      <c r="E63" s="2"/>
      <c r="F63" s="2"/>
      <c r="G63" s="99"/>
      <c r="H63" s="96"/>
      <c r="I63" s="96"/>
    </row>
    <row r="64" spans="1:10" ht="14.25" x14ac:dyDescent="0.2">
      <c r="B64" t="s">
        <v>176</v>
      </c>
      <c r="H64" s="98"/>
      <c r="I64" s="98"/>
    </row>
    <row r="65" spans="1:9" x14ac:dyDescent="0.2">
      <c r="D65" s="8" t="s">
        <v>84</v>
      </c>
    </row>
    <row r="66" spans="1:9" x14ac:dyDescent="0.2">
      <c r="E66" s="1"/>
    </row>
    <row r="67" spans="1:9" ht="15" x14ac:dyDescent="0.25">
      <c r="A67" s="94" t="s">
        <v>161</v>
      </c>
      <c r="B67" s="94"/>
      <c r="C67" s="94"/>
      <c r="D67" s="94"/>
      <c r="E67" s="94"/>
      <c r="F67" s="95"/>
      <c r="G67"/>
      <c r="I67" s="93"/>
    </row>
    <row r="68" spans="1:9" ht="16.5" x14ac:dyDescent="0.25">
      <c r="A68" s="94" t="s">
        <v>162</v>
      </c>
      <c r="B68" s="94"/>
      <c r="C68" s="94"/>
      <c r="D68" s="97"/>
      <c r="E68" s="98"/>
      <c r="F68" s="98"/>
      <c r="G68"/>
      <c r="I68" s="171"/>
    </row>
    <row r="69" spans="1:9" x14ac:dyDescent="0.2">
      <c r="I69" s="93"/>
    </row>
    <row r="70" spans="1:9" x14ac:dyDescent="0.2">
      <c r="A70" t="s">
        <v>172</v>
      </c>
      <c r="C70" s="8">
        <v>44837</v>
      </c>
    </row>
    <row r="72" spans="1:9" x14ac:dyDescent="0.2">
      <c r="A72" t="s">
        <v>164</v>
      </c>
    </row>
  </sheetData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10,11,12</vt:lpstr>
      <vt:lpstr>2009,10,11,12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2022-10-03T18:25:14Z</cp:lastPrinted>
  <dcterms:created xsi:type="dcterms:W3CDTF">2006-01-04T09:08:37Z</dcterms:created>
  <dcterms:modified xsi:type="dcterms:W3CDTF">2022-10-07T12:37:43Z</dcterms:modified>
</cp:coreProperties>
</file>