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0" windowWidth="11880" windowHeight="550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'2009,10,11,12'!$A$1:$M$82</definedName>
  </definedNames>
  <calcPr calcId="145621"/>
</workbook>
</file>

<file path=xl/calcChain.xml><?xml version="1.0" encoding="utf-8"?>
<calcChain xmlns="http://schemas.openxmlformats.org/spreadsheetml/2006/main">
  <c r="I49" i="8" l="1"/>
  <c r="H57" i="8" l="1"/>
  <c r="I47" i="8"/>
  <c r="I48" i="8"/>
  <c r="I46" i="8"/>
  <c r="I42" i="8"/>
  <c r="I30" i="8"/>
  <c r="I31" i="8"/>
  <c r="I29" i="8"/>
  <c r="I32" i="8" l="1"/>
  <c r="H32" i="8" s="1"/>
  <c r="I20" i="8"/>
  <c r="I21" i="8"/>
  <c r="I16" i="8"/>
  <c r="I11" i="8"/>
  <c r="H49" i="8" l="1"/>
  <c r="I60" i="8"/>
  <c r="I22" i="8"/>
  <c r="I37" i="8"/>
  <c r="I17" i="8" l="1"/>
  <c r="I24" i="8" s="1"/>
  <c r="I53" i="8" l="1"/>
  <c r="I65" i="8" l="1"/>
  <c r="G65" i="8"/>
  <c r="H60" i="8" l="1"/>
  <c r="H65" i="8" s="1"/>
  <c r="G69" i="8" s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H81" i="2"/>
  <c r="H83" i="2" s="1"/>
  <c r="G261" i="2"/>
  <c r="G81" i="2"/>
  <c r="G83" i="2" s="1"/>
  <c r="H261" i="2"/>
  <c r="I261" i="2"/>
  <c r="I265" i="2" s="1"/>
  <c r="J81" i="2"/>
  <c r="J83" i="2" s="1"/>
  <c r="J261" i="2"/>
  <c r="J265" i="2" s="1"/>
  <c r="H22" i="8" l="1"/>
  <c r="H24" i="8" l="1"/>
  <c r="G68" i="8" s="1"/>
  <c r="G71" i="8" s="1"/>
</calcChain>
</file>

<file path=xl/sharedStrings.xml><?xml version="1.0" encoding="utf-8"?>
<sst xmlns="http://schemas.openxmlformats.org/spreadsheetml/2006/main" count="242" uniqueCount="187">
  <si>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</si>
  <si>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</si>
  <si>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</si>
  <si>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</si>
  <si>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</si>
  <si>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</si>
  <si>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</si>
  <si>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</si>
  <si>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</si>
  <si>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</si>
  <si>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</si>
  <si>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</si>
  <si>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</si>
  <si>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</si>
  <si>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</si>
  <si>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</si>
  <si>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</si>
  <si>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</si>
  <si>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</si>
  <si>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</si>
  <si>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</si>
  <si>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</si>
  <si>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</si>
  <si>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</si>
  <si>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</si>
  <si>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</si>
  <si>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</si>
  <si>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</si>
  <si>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</si>
  <si>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</si>
  <si>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</si>
  <si>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</si>
  <si>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</si>
  <si>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</si>
  <si>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</si>
  <si>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</si>
  <si>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</si>
  <si>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</si>
  <si>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</si>
  <si>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</si>
  <si>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</si>
  <si>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</si>
  <si>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</si>
  <si>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</si>
  <si>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</si>
  <si>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</si>
  <si>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</si>
  <si>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</si>
  <si>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</si>
  <si>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</si>
  <si>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</si>
  <si>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</si>
  <si>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</si>
  <si>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</si>
  <si>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</si>
  <si>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</si>
  <si>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</si>
  <si>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</si>
  <si>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</si>
  <si>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</si>
  <si>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</si>
  <si>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</si>
  <si>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</si>
  <si>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</si>
  <si>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</si>
  <si>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</si>
  <si>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</si>
  <si>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</si>
  <si>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</si>
  <si>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</si>
  <si>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</si>
  <si>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</si>
  <si>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</si>
  <si>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</si>
  <si>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</si>
  <si>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</si>
  <si>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</si>
  <si>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</si>
  <si>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</si>
  <si>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</si>
  <si>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</si>
  <si>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</si>
  <si>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</si>
  <si>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</si>
  <si>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</si>
  <si>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</si>
  <si>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</si>
  <si>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</si>
  <si>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</si>
  <si>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</si>
  <si>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</si>
  <si>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</si>
  <si>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</si>
  <si>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</si>
  <si>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</si>
  <si>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</si>
  <si>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</si>
  <si>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</si>
  <si>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</si>
  <si>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</si>
  <si>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</si>
  <si>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</si>
  <si>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</si>
  <si>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</si>
  <si>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</si>
  <si>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</si>
  <si>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</si>
  <si>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</si>
  <si>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</si>
  <si>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</si>
  <si>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</si>
  <si>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</si>
  <si>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</si>
  <si>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</si>
  <si>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</si>
  <si>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</si>
  <si>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</si>
  <si>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</si>
  <si>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</si>
  <si>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</si>
  <si>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</si>
  <si>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</si>
  <si>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</si>
  <si>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</si>
  <si>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</si>
  <si>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</si>
  <si>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</si>
  <si>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</si>
  <si>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</si>
  <si>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</si>
  <si>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</si>
  <si>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</si>
  <si>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</si>
  <si>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</si>
  <si>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</si>
  <si>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</si>
  <si>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</si>
  <si>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</si>
  <si>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</si>
  <si>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</si>
  <si>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</si>
  <si>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</si>
  <si>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</si>
  <si>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</si>
  <si>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</si>
  <si>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</si>
  <si>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</si>
  <si>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</si>
  <si>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</si>
  <si>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</si>
  <si>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</si>
  <si>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</si>
  <si>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</si>
  <si>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</si>
  <si>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</si>
  <si>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</si>
  <si>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</si>
  <si>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</si>
  <si>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</si>
  <si>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</si>
  <si>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              Rozdíl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</si>
  <si>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</si>
  <si>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</si>
  <si>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Splátka úvěru</t>
  </si>
  <si>
    <t>Svěšeno:</t>
  </si>
  <si>
    <t>Nedaňové příjmy</t>
  </si>
  <si>
    <t>Přijaté peněžité neinvest.dary</t>
  </si>
  <si>
    <t>Péče o vzhled obce a veřejnou zeleň</t>
  </si>
  <si>
    <t>Stavby</t>
  </si>
  <si>
    <t>Př. z popl. za nakl. s odpady</t>
  </si>
  <si>
    <t>Příjmy z poskyt. služeb a výrobků</t>
  </si>
  <si>
    <t>El. energie</t>
  </si>
  <si>
    <t>Pův. rozp. vč. RO č. 1 až 3</t>
  </si>
  <si>
    <t>RO č. 4/2022</t>
  </si>
  <si>
    <t>Rozpočtové opatření č. 4/2022</t>
  </si>
  <si>
    <t>Př.  daně za odnětí poz. z ZPF</t>
  </si>
  <si>
    <t>Př.z popl ze psů</t>
  </si>
  <si>
    <t>Přijaté NI příspěvky a náhrady</t>
  </si>
  <si>
    <t xml:space="preserve">Vyvěšeno:  </t>
  </si>
  <si>
    <t>Ve Hvozdnici 16. 08.2022</t>
  </si>
  <si>
    <t>Opravy a udržování</t>
  </si>
  <si>
    <t>Ostatní NI transfery rozpočtům</t>
  </si>
  <si>
    <t>Hudební činnost</t>
  </si>
  <si>
    <t>Pohoštění</t>
  </si>
  <si>
    <t>Ost. záležitosti kultury a církví</t>
  </si>
  <si>
    <t>Platy zaměst.v prac.poměru</t>
  </si>
  <si>
    <t>otisk razítka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</si>
</sst>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3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b/>
      <sz val="13"/>
      <color rgb="FFFF0000"/>
      <name val="Arial CE"/>
      <charset val="238"/>
    </font>
    <font>
      <sz val="13"/>
      <name val="Arial CE"/>
      <charset val="238"/>
    </font>
    <font>
      <sz val="13"/>
      <color rgb="FFFF0000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  <charset val="238"/>
    </font>
    <font>
      <sz val="13"/>
      <color rgb="FF00B050"/>
      <name val="Arial CE"/>
      <charset val="238"/>
    </font>
    <font>
      <sz val="13"/>
      <color rgb="FFFF0000"/>
      <name val="Arial CE"/>
      <charset val="238"/>
    </font>
    <font>
      <sz val="13"/>
      <color rgb="FF0070C0"/>
      <name val="Arial CE"/>
      <charset val="238"/>
    </font>
    <font>
      <b/>
      <sz val="13"/>
      <color rgb="FF00B050"/>
      <name val="Arial CE"/>
      <charset val="238"/>
    </font>
    <font>
      <b/>
      <sz val="13"/>
      <color rgb="FF0070C0"/>
      <name val="Arial CE"/>
      <charset val="238"/>
    </font>
    <font>
      <sz val="13"/>
      <color rgb="FF00B0F0"/>
      <name val="Arial CE"/>
      <charset val="238"/>
    </font>
    <font>
      <b/>
      <u/>
      <sz val="13"/>
      <color rgb="FF0070C0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/>
    <xf numFmtId="165" fontId="6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14" fillId="0" borderId="0" xfId="0" applyFont="1"/>
    <xf numFmtId="164" fontId="14" fillId="0" borderId="0" xfId="0" applyNumberFormat="1" applyFont="1"/>
    <xf numFmtId="4" fontId="15" fillId="0" borderId="0" xfId="0" applyNumberFormat="1" applyFont="1"/>
    <xf numFmtId="3" fontId="14" fillId="0" borderId="0" xfId="0" applyNumberFormat="1" applyFont="1"/>
    <xf numFmtId="0" fontId="15" fillId="0" borderId="0" xfId="0" applyFont="1"/>
    <xf numFmtId="164" fontId="5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165" fontId="19" fillId="0" borderId="0" xfId="0" applyNumberFormat="1" applyFont="1" applyAlignment="1">
      <alignment horizontal="right" indent="1"/>
    </xf>
    <xf numFmtId="4" fontId="19" fillId="0" borderId="0" xfId="0" applyNumberFormat="1" applyFont="1" applyAlignment="1">
      <alignment horizontal="right" indent="1"/>
    </xf>
    <xf numFmtId="0" fontId="19" fillId="0" borderId="0" xfId="0" applyFont="1"/>
    <xf numFmtId="165" fontId="18" fillId="0" borderId="0" xfId="0" applyNumberFormat="1" applyFont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0" fontId="21" fillId="0" borderId="0" xfId="0" applyFont="1"/>
    <xf numFmtId="0" fontId="0" fillId="0" borderId="17" xfId="0" applyBorder="1"/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0" fillId="0" borderId="17" xfId="0" applyNumberFormat="1" applyBorder="1"/>
    <xf numFmtId="4" fontId="20" fillId="0" borderId="17" xfId="0" applyNumberFormat="1" applyFont="1" applyBorder="1" applyAlignment="1">
      <alignment horizontal="right" indent="1"/>
    </xf>
    <xf numFmtId="4" fontId="18" fillId="0" borderId="17" xfId="0" applyNumberFormat="1" applyFont="1" applyBorder="1" applyAlignment="1">
      <alignment horizontal="right" indent="1"/>
    </xf>
    <xf numFmtId="4" fontId="22" fillId="0" borderId="17" xfId="0" applyNumberFormat="1" applyFont="1" applyBorder="1" applyAlignment="1">
      <alignment horizontal="right" indent="1"/>
    </xf>
    <xf numFmtId="4" fontId="19" fillId="0" borderId="17" xfId="0" applyNumberFormat="1" applyFont="1" applyBorder="1" applyAlignment="1">
      <alignment horizontal="right" indent="1"/>
    </xf>
    <xf numFmtId="165" fontId="0" fillId="0" borderId="17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23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17" xfId="0" applyFont="1" applyBorder="1"/>
    <xf numFmtId="0" fontId="17" fillId="0" borderId="2" xfId="0" applyFont="1" applyBorder="1"/>
    <xf numFmtId="165" fontId="19" fillId="0" borderId="8" xfId="0" applyNumberFormat="1" applyFont="1" applyBorder="1"/>
    <xf numFmtId="165" fontId="19" fillId="0" borderId="1" xfId="0" applyNumberFormat="1" applyFont="1" applyBorder="1"/>
    <xf numFmtId="165" fontId="21" fillId="0" borderId="0" xfId="0" applyNumberFormat="1" applyFont="1"/>
    <xf numFmtId="165" fontId="25" fillId="0" borderId="17" xfId="0" applyNumberFormat="1" applyFont="1" applyBorder="1"/>
    <xf numFmtId="165" fontId="26" fillId="0" borderId="17" xfId="0" applyNumberFormat="1" applyFont="1" applyBorder="1"/>
    <xf numFmtId="165" fontId="28" fillId="0" borderId="17" xfId="0" applyNumberFormat="1" applyFont="1" applyBorder="1"/>
    <xf numFmtId="0" fontId="6" fillId="0" borderId="0" xfId="0" applyFont="1" applyBorder="1"/>
    <xf numFmtId="0" fontId="21" fillId="0" borderId="0" xfId="0" applyFont="1" applyBorder="1"/>
    <xf numFmtId="4" fontId="21" fillId="0" borderId="0" xfId="0" applyNumberFormat="1" applyFont="1" applyFill="1" applyBorder="1"/>
    <xf numFmtId="165" fontId="21" fillId="0" borderId="0" xfId="0" applyNumberFormat="1" applyFont="1" applyFill="1"/>
    <xf numFmtId="165" fontId="21" fillId="0" borderId="17" xfId="0" applyNumberFormat="1" applyFont="1" applyFill="1" applyBorder="1"/>
    <xf numFmtId="4" fontId="19" fillId="0" borderId="0" xfId="0" applyNumberFormat="1" applyFont="1" applyFill="1" applyBorder="1"/>
    <xf numFmtId="165" fontId="19" fillId="0" borderId="1" xfId="0" applyNumberFormat="1" applyFont="1" applyFill="1" applyBorder="1"/>
    <xf numFmtId="165" fontId="26" fillId="0" borderId="0" xfId="0" applyNumberFormat="1" applyFont="1" applyBorder="1"/>
    <xf numFmtId="165" fontId="29" fillId="0" borderId="0" xfId="0" applyNumberFormat="1" applyFont="1" applyBorder="1"/>
    <xf numFmtId="165" fontId="30" fillId="0" borderId="0" xfId="0" applyNumberFormat="1" applyFont="1" applyFill="1" applyBorder="1"/>
    <xf numFmtId="165" fontId="27" fillId="0" borderId="0" xfId="0" applyNumberFormat="1" applyFont="1" applyFill="1" applyBorder="1"/>
    <xf numFmtId="165" fontId="19" fillId="0" borderId="15" xfId="0" applyNumberFormat="1" applyFont="1" applyBorder="1"/>
    <xf numFmtId="4" fontId="25" fillId="0" borderId="0" xfId="0" applyNumberFormat="1" applyFont="1"/>
    <xf numFmtId="4" fontId="27" fillId="0" borderId="0" xfId="0" applyNumberFormat="1" applyFont="1"/>
    <xf numFmtId="165" fontId="19" fillId="0" borderId="16" xfId="0" applyNumberFormat="1" applyFont="1" applyBorder="1"/>
    <xf numFmtId="4" fontId="20" fillId="0" borderId="0" xfId="0" applyNumberFormat="1" applyFont="1"/>
    <xf numFmtId="4" fontId="31" fillId="0" borderId="0" xfId="0" applyNumberFormat="1" applyFont="1"/>
    <xf numFmtId="165" fontId="21" fillId="0" borderId="10" xfId="0" applyNumberFormat="1" applyFont="1" applyBorder="1"/>
    <xf numFmtId="4" fontId="21" fillId="0" borderId="0" xfId="0" applyNumberFormat="1" applyFont="1"/>
    <xf numFmtId="165" fontId="20" fillId="0" borderId="17" xfId="0" applyNumberFormat="1" applyFont="1" applyBorder="1"/>
    <xf numFmtId="165" fontId="28" fillId="0" borderId="18" xfId="0" applyNumberFormat="1" applyFont="1" applyBorder="1" applyAlignment="1">
      <alignment horizontal="right"/>
    </xf>
    <xf numFmtId="165" fontId="21" fillId="0" borderId="15" xfId="0" applyNumberFormat="1" applyFont="1" applyFill="1" applyBorder="1"/>
    <xf numFmtId="4" fontId="20" fillId="0" borderId="15" xfId="0" applyNumberFormat="1" applyFont="1" applyBorder="1" applyAlignment="1">
      <alignment horizontal="right" indent="1"/>
    </xf>
    <xf numFmtId="165" fontId="19" fillId="0" borderId="15" xfId="0" applyNumberFormat="1" applyFont="1" applyFill="1" applyBorder="1"/>
    <xf numFmtId="165" fontId="20" fillId="0" borderId="15" xfId="0" applyNumberFormat="1" applyFont="1" applyFill="1" applyBorder="1"/>
    <xf numFmtId="165" fontId="19" fillId="0" borderId="0" xfId="0" applyNumberFormat="1" applyFont="1" applyFill="1" applyBorder="1"/>
    <xf numFmtId="0" fontId="32" fillId="0" borderId="0" xfId="0" applyFont="1"/>
    <xf numFmtId="0" fontId="33" fillId="0" borderId="0" xfId="0" applyFont="1"/>
    <xf numFmtId="165" fontId="9" fillId="0" borderId="17" xfId="0" applyNumberFormat="1" applyFont="1" applyBorder="1"/>
    <xf numFmtId="0" fontId="4" fillId="0" borderId="2" xfId="0" applyFont="1" applyBorder="1"/>
    <xf numFmtId="165" fontId="4" fillId="0" borderId="15" xfId="0" applyNumberFormat="1" applyFont="1" applyBorder="1"/>
    <xf numFmtId="165" fontId="4" fillId="0" borderId="2" xfId="0" applyNumberFormat="1" applyFont="1" applyBorder="1"/>
    <xf numFmtId="4" fontId="34" fillId="0" borderId="15" xfId="0" applyNumberFormat="1" applyFont="1" applyBorder="1" applyAlignment="1">
      <alignment horizontal="right" indent="1"/>
    </xf>
    <xf numFmtId="165" fontId="19" fillId="0" borderId="0" xfId="0" applyNumberFormat="1" applyFont="1"/>
    <xf numFmtId="165" fontId="19" fillId="0" borderId="1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view="pageBreakPreview" zoomScale="90" zoomScaleNormal="100" zoomScaleSheetLayoutView="90" workbookViewId="0">
      <pane ySplit="4" topLeftCell="A50" activePane="bottomLeft" state="frozen"/>
      <selection pane="bottomLeft" activeCell="I75" sqref="I75"/>
    </sheetView>
  </sheetViews>
  <sheetFormatPr defaultRowHeight="12.75" x14ac:dyDescent="0.2"/>
  <cols>
    <col min="1" max="1" width="7.5703125" customWidth="1"/>
    <col min="2" max="2" width="7.28515625" customWidth="1"/>
    <col min="3" max="3" width="10.28515625" bestFit="1" customWidth="1"/>
    <col min="4" max="4" width="23.42578125" customWidth="1"/>
    <col min="5" max="5" width="1.28515625" customWidth="1"/>
    <col min="6" max="6" width="1.42578125" customWidth="1"/>
    <col min="7" max="7" width="22.42578125" style="87" customWidth="1"/>
    <col min="8" max="8" width="22.140625" customWidth="1"/>
    <col min="9" max="9" width="21" customWidth="1"/>
    <col min="10" max="10" width="14.5703125" customWidth="1"/>
    <col min="11" max="11" width="0.28515625" customWidth="1"/>
    <col min="12" max="12" width="14.140625" hidden="1" customWidth="1"/>
    <col min="13" max="13" width="16.28515625" style="81" hidden="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172</v>
      </c>
      <c r="H2" t="s">
        <v>173</v>
      </c>
      <c r="I2" s="112" t="s">
        <v>160</v>
      </c>
    </row>
    <row r="3" spans="1:17" x14ac:dyDescent="0.2">
      <c r="G3" s="88"/>
      <c r="H3" s="10"/>
      <c r="I3" s="113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174</v>
      </c>
      <c r="G4" s="89"/>
      <c r="H4" s="53"/>
      <c r="I4" s="114"/>
      <c r="J4" s="53"/>
      <c r="K4" s="53"/>
      <c r="L4" s="53"/>
      <c r="M4" s="84"/>
      <c r="N4" s="53"/>
      <c r="O4" s="53"/>
      <c r="P4" s="53"/>
      <c r="Q4" s="53"/>
    </row>
    <row r="5" spans="1:17" x14ac:dyDescent="0.2">
      <c r="I5" s="112"/>
    </row>
    <row r="6" spans="1:17" ht="15.75" x14ac:dyDescent="0.25">
      <c r="A6" s="4" t="s">
        <v>0</v>
      </c>
      <c r="I6" s="112"/>
    </row>
    <row r="7" spans="1:17" ht="15" x14ac:dyDescent="0.25">
      <c r="A7" s="160" t="s">
        <v>1</v>
      </c>
      <c r="I7" s="112"/>
    </row>
    <row r="8" spans="1:17" ht="15" x14ac:dyDescent="0.25">
      <c r="A8" s="160"/>
      <c r="I8" s="112"/>
    </row>
    <row r="9" spans="1:17" ht="16.5" x14ac:dyDescent="0.25">
      <c r="A9" s="4"/>
      <c r="B9" s="108">
        <v>1335</v>
      </c>
      <c r="C9" s="111" t="s">
        <v>175</v>
      </c>
      <c r="D9" s="111"/>
      <c r="G9" s="130">
        <v>0</v>
      </c>
      <c r="H9" s="130">
        <v>800</v>
      </c>
      <c r="I9" s="131">
        <v>800</v>
      </c>
    </row>
    <row r="10" spans="1:17" ht="16.5" x14ac:dyDescent="0.25">
      <c r="A10" s="4"/>
      <c r="B10" s="108">
        <v>1341</v>
      </c>
      <c r="C10" s="111" t="s">
        <v>176</v>
      </c>
      <c r="D10" s="111"/>
      <c r="G10" s="130">
        <v>9100</v>
      </c>
      <c r="H10" s="130">
        <v>9600</v>
      </c>
      <c r="I10" s="131">
        <v>500</v>
      </c>
    </row>
    <row r="11" spans="1:17" ht="16.5" x14ac:dyDescent="0.25">
      <c r="A11" s="4"/>
      <c r="B11" s="108">
        <v>1345</v>
      </c>
      <c r="C11" s="111" t="s">
        <v>169</v>
      </c>
      <c r="D11" s="111"/>
      <c r="G11" s="130">
        <v>550800</v>
      </c>
      <c r="H11" s="130">
        <v>569300</v>
      </c>
      <c r="I11" s="131">
        <f>SUM(H11-G11)</f>
        <v>18500</v>
      </c>
    </row>
    <row r="12" spans="1:17" ht="16.5" x14ac:dyDescent="0.25">
      <c r="A12" s="123"/>
      <c r="B12" s="124"/>
      <c r="C12" s="124"/>
      <c r="D12" s="124"/>
      <c r="E12" s="124"/>
      <c r="F12" s="124"/>
      <c r="G12" s="125"/>
      <c r="H12" s="124"/>
      <c r="I12" s="126"/>
    </row>
    <row r="13" spans="1:17" ht="16.5" x14ac:dyDescent="0.25">
      <c r="A13" s="161" t="s">
        <v>165</v>
      </c>
      <c r="B13" s="124"/>
      <c r="C13" s="124"/>
      <c r="D13" s="124"/>
      <c r="E13" s="124"/>
      <c r="F13" s="124"/>
      <c r="G13" s="125"/>
      <c r="H13" s="124"/>
      <c r="I13" s="126"/>
      <c r="J13" s="90"/>
      <c r="K13" s="1"/>
      <c r="L13" s="1"/>
      <c r="M13" s="80"/>
      <c r="N13" s="1"/>
      <c r="O13" s="1"/>
      <c r="P13" s="1"/>
      <c r="Q13" s="1"/>
    </row>
    <row r="14" spans="1:17" ht="16.5" x14ac:dyDescent="0.25">
      <c r="A14" s="123"/>
      <c r="B14" s="124"/>
      <c r="C14" s="124"/>
      <c r="D14" s="124"/>
      <c r="E14" s="124"/>
      <c r="F14" s="124"/>
      <c r="G14" s="125"/>
      <c r="H14" s="124"/>
      <c r="I14" s="126"/>
      <c r="J14" s="90"/>
      <c r="K14" s="39"/>
      <c r="L14" s="39"/>
      <c r="M14" s="85"/>
      <c r="N14" s="39"/>
      <c r="O14" s="39"/>
      <c r="P14" s="39"/>
      <c r="Q14" s="39"/>
    </row>
    <row r="15" spans="1:17" ht="16.5" x14ac:dyDescent="0.25">
      <c r="A15" s="104">
        <v>3632</v>
      </c>
      <c r="C15" s="108" t="s">
        <v>16</v>
      </c>
      <c r="G15" s="90"/>
      <c r="H15" s="90"/>
      <c r="I15" s="115"/>
      <c r="J15" s="90"/>
      <c r="K15" s="39"/>
      <c r="L15" s="39"/>
      <c r="M15" s="85"/>
      <c r="N15" s="39"/>
      <c r="O15" s="39"/>
      <c r="P15" s="39"/>
      <c r="Q15" s="39"/>
    </row>
    <row r="16" spans="1:17" ht="16.5" x14ac:dyDescent="0.25">
      <c r="A16" s="104"/>
      <c r="B16" s="111">
        <v>2111</v>
      </c>
      <c r="C16" s="111" t="s">
        <v>170</v>
      </c>
      <c r="D16" s="111"/>
      <c r="E16" s="111"/>
      <c r="F16" s="111"/>
      <c r="G16" s="130">
        <v>16600</v>
      </c>
      <c r="H16" s="130">
        <v>32400</v>
      </c>
      <c r="I16" s="131">
        <f>SUM(H17-G17)</f>
        <v>15800</v>
      </c>
      <c r="J16" s="91"/>
      <c r="K16" s="82"/>
      <c r="L16" s="82"/>
      <c r="M16" s="86"/>
      <c r="N16" s="82"/>
      <c r="O16" s="82"/>
      <c r="P16" s="82"/>
      <c r="Q16" s="82"/>
    </row>
    <row r="17" spans="1:17" ht="16.5" x14ac:dyDescent="0.25">
      <c r="A17" s="104">
        <v>3632</v>
      </c>
      <c r="G17" s="130">
        <v>16600</v>
      </c>
      <c r="H17" s="130">
        <v>32400</v>
      </c>
      <c r="I17" s="133">
        <f>SUM(I16:I16)</f>
        <v>15800</v>
      </c>
      <c r="J17" s="90"/>
      <c r="K17" s="39"/>
      <c r="L17" s="39"/>
      <c r="M17" s="85"/>
      <c r="N17" s="39"/>
      <c r="O17" s="39"/>
      <c r="P17" s="39"/>
      <c r="Q17" s="39"/>
    </row>
    <row r="18" spans="1:17" ht="16.5" x14ac:dyDescent="0.25">
      <c r="A18" s="104"/>
      <c r="G18" s="130"/>
      <c r="H18" s="130"/>
      <c r="I18" s="133"/>
      <c r="J18" s="90"/>
      <c r="K18" s="39"/>
      <c r="L18" s="39"/>
      <c r="M18" s="85"/>
      <c r="N18" s="39"/>
      <c r="O18" s="39"/>
      <c r="P18" s="39"/>
      <c r="Q18" s="39"/>
    </row>
    <row r="19" spans="1:17" ht="16.5" x14ac:dyDescent="0.25">
      <c r="A19" s="104">
        <v>6171</v>
      </c>
      <c r="C19" s="108" t="s">
        <v>25</v>
      </c>
      <c r="G19" s="90"/>
      <c r="H19" s="90"/>
      <c r="I19" s="115"/>
      <c r="J19" s="90"/>
      <c r="K19" s="121"/>
      <c r="L19" s="121"/>
      <c r="M19" s="121"/>
      <c r="N19" s="121"/>
      <c r="O19" s="121"/>
      <c r="P19" s="122"/>
      <c r="Q19" s="39"/>
    </row>
    <row r="20" spans="1:17" ht="16.5" x14ac:dyDescent="0.25">
      <c r="A20" s="104"/>
      <c r="B20" s="111">
        <v>2321</v>
      </c>
      <c r="C20" s="111" t="s">
        <v>166</v>
      </c>
      <c r="D20" s="111"/>
      <c r="E20" s="111"/>
      <c r="F20" s="111"/>
      <c r="G20" s="130">
        <v>14300</v>
      </c>
      <c r="H20" s="130">
        <v>24100</v>
      </c>
      <c r="I20" s="131">
        <f>SUM(H20-G20)</f>
        <v>9800</v>
      </c>
      <c r="J20" s="90"/>
      <c r="K20" s="121"/>
      <c r="L20" s="121"/>
      <c r="M20" s="121"/>
      <c r="N20" s="121"/>
      <c r="O20" s="121"/>
      <c r="P20" s="122"/>
      <c r="Q20" s="39"/>
    </row>
    <row r="21" spans="1:17" ht="16.5" x14ac:dyDescent="0.25">
      <c r="A21" s="104"/>
      <c r="B21" s="111">
        <v>2324</v>
      </c>
      <c r="C21" s="111" t="s">
        <v>177</v>
      </c>
      <c r="D21" s="111"/>
      <c r="E21" s="111"/>
      <c r="F21" s="111"/>
      <c r="G21" s="130">
        <v>0</v>
      </c>
      <c r="H21" s="130">
        <v>4500</v>
      </c>
      <c r="I21" s="131">
        <f>SUM(H21-G21)</f>
        <v>4500</v>
      </c>
      <c r="J21" s="90"/>
      <c r="K21" s="121"/>
      <c r="L21" s="121"/>
      <c r="M21" s="121"/>
      <c r="N21" s="121"/>
      <c r="O21" s="121"/>
      <c r="P21" s="122"/>
      <c r="Q21" s="39"/>
    </row>
    <row r="22" spans="1:17" ht="16.5" x14ac:dyDescent="0.25">
      <c r="A22" s="104">
        <v>6171</v>
      </c>
      <c r="G22" s="130">
        <v>294300</v>
      </c>
      <c r="H22" s="130">
        <f>SUM(I22+G22)</f>
        <v>308600</v>
      </c>
      <c r="I22" s="133">
        <f>SUM(I20:I21)</f>
        <v>14300</v>
      </c>
      <c r="J22" s="90"/>
      <c r="K22" s="121"/>
      <c r="L22" s="121"/>
      <c r="M22" s="121"/>
      <c r="N22" s="121"/>
      <c r="O22" s="121"/>
      <c r="P22" s="122"/>
      <c r="Q22" s="39"/>
    </row>
    <row r="23" spans="1:17" ht="17.25" thickBot="1" x14ac:dyDescent="0.3">
      <c r="A23" s="104"/>
      <c r="G23" s="130"/>
      <c r="H23" s="130"/>
      <c r="I23" s="133"/>
      <c r="J23" s="90"/>
      <c r="K23" s="121"/>
      <c r="L23" s="121"/>
      <c r="M23" s="121"/>
      <c r="N23" s="121"/>
      <c r="O23" s="121"/>
      <c r="P23" s="122"/>
      <c r="Q23" s="39"/>
    </row>
    <row r="24" spans="1:17" ht="17.25" thickBot="1" x14ac:dyDescent="0.3">
      <c r="A24" s="12" t="s">
        <v>20</v>
      </c>
      <c r="B24" s="127"/>
      <c r="C24" s="127"/>
      <c r="D24" s="127"/>
      <c r="E24" s="127"/>
      <c r="F24" s="127"/>
      <c r="G24" s="128">
        <v>9939096</v>
      </c>
      <c r="H24" s="129">
        <f>SUM(G24+I24)</f>
        <v>9988996</v>
      </c>
      <c r="I24" s="154">
        <f>SUM(I9+I10+I11+I17+I22)</f>
        <v>49900</v>
      </c>
      <c r="J24" s="90"/>
      <c r="K24" s="121"/>
      <c r="L24" s="121"/>
      <c r="M24" s="121"/>
      <c r="N24" s="121"/>
      <c r="O24" s="121"/>
      <c r="P24" s="122"/>
      <c r="Q24" s="39"/>
    </row>
    <row r="25" spans="1:17" ht="15.75" x14ac:dyDescent="0.25">
      <c r="A25" s="4"/>
      <c r="B25" s="4"/>
      <c r="C25" s="4"/>
      <c r="D25" s="4"/>
      <c r="E25" s="4"/>
      <c r="F25" s="4"/>
      <c r="G25" s="90"/>
      <c r="H25" s="90"/>
      <c r="I25" s="115"/>
      <c r="J25" s="39"/>
      <c r="K25" s="39"/>
      <c r="L25" s="39"/>
      <c r="M25" s="85"/>
      <c r="N25" s="39"/>
      <c r="O25" s="39"/>
      <c r="P25" s="39"/>
      <c r="Q25" s="39"/>
    </row>
    <row r="26" spans="1:17" ht="18" x14ac:dyDescent="0.25">
      <c r="A26" s="9" t="s">
        <v>21</v>
      </c>
      <c r="G26" s="90"/>
      <c r="H26" s="90"/>
      <c r="I26" s="115"/>
      <c r="J26" s="39"/>
      <c r="K26" s="92"/>
      <c r="L26" s="39"/>
      <c r="M26" s="85"/>
      <c r="N26" s="39"/>
      <c r="O26" s="39"/>
      <c r="P26" s="39"/>
      <c r="Q26" s="39"/>
    </row>
    <row r="27" spans="1:17" ht="18" x14ac:dyDescent="0.25">
      <c r="A27" s="9"/>
      <c r="G27" s="90"/>
      <c r="H27" s="90"/>
      <c r="I27" s="115"/>
      <c r="K27" s="93"/>
      <c r="M27"/>
    </row>
    <row r="28" spans="1:17" ht="16.5" x14ac:dyDescent="0.25">
      <c r="A28" s="104">
        <v>2212</v>
      </c>
      <c r="C28" s="108" t="s">
        <v>22</v>
      </c>
      <c r="G28" s="90"/>
      <c r="H28" s="90"/>
      <c r="I28" s="162"/>
      <c r="K28" s="93"/>
      <c r="M28" s="93"/>
    </row>
    <row r="29" spans="1:17" ht="16.5" x14ac:dyDescent="0.25">
      <c r="A29" s="104"/>
      <c r="B29" s="111">
        <v>5171</v>
      </c>
      <c r="C29" s="111" t="s">
        <v>180</v>
      </c>
      <c r="D29" s="111"/>
      <c r="E29" s="111"/>
      <c r="F29" s="111"/>
      <c r="G29" s="130">
        <v>175000</v>
      </c>
      <c r="H29" s="130">
        <v>1000000</v>
      </c>
      <c r="I29" s="132">
        <f>SUM(G29-H29)</f>
        <v>-825000</v>
      </c>
      <c r="K29" s="93"/>
    </row>
    <row r="30" spans="1:17" ht="16.5" x14ac:dyDescent="0.25">
      <c r="A30" s="104"/>
      <c r="B30" s="111">
        <v>6121</v>
      </c>
      <c r="C30" s="111" t="s">
        <v>168</v>
      </c>
      <c r="D30" s="111"/>
      <c r="E30" s="111"/>
      <c r="F30" s="111"/>
      <c r="G30" s="130">
        <v>500000</v>
      </c>
      <c r="H30" s="130">
        <v>400000</v>
      </c>
      <c r="I30" s="131">
        <f>SUM(G30-H30)</f>
        <v>100000</v>
      </c>
      <c r="K30" s="93"/>
    </row>
    <row r="31" spans="1:17" ht="16.5" x14ac:dyDescent="0.25">
      <c r="A31" s="104"/>
      <c r="B31" s="111">
        <v>6122</v>
      </c>
      <c r="C31" s="111" t="s">
        <v>129</v>
      </c>
      <c r="D31" s="111"/>
      <c r="E31" s="111"/>
      <c r="F31" s="111"/>
      <c r="G31" s="130">
        <v>120900</v>
      </c>
      <c r="H31" s="130">
        <v>188800</v>
      </c>
      <c r="I31" s="132">
        <f>SUM(G31-H31)</f>
        <v>-67900</v>
      </c>
      <c r="K31" s="93"/>
    </row>
    <row r="32" spans="1:17" ht="16.5" x14ac:dyDescent="0.25">
      <c r="A32" s="104">
        <v>2212</v>
      </c>
      <c r="G32" s="130">
        <v>989000</v>
      </c>
      <c r="H32" s="130">
        <f>SUM(G32-I32)</f>
        <v>1781900</v>
      </c>
      <c r="I32" s="153">
        <f>SUM(I29:I31)</f>
        <v>-792900</v>
      </c>
    </row>
    <row r="33" spans="1:12" ht="16.5" x14ac:dyDescent="0.25">
      <c r="A33" s="104"/>
      <c r="G33" s="130"/>
      <c r="H33" s="130"/>
      <c r="I33" s="153"/>
      <c r="L33" s="93"/>
    </row>
    <row r="34" spans="1:12" ht="16.5" x14ac:dyDescent="0.25">
      <c r="A34" s="104"/>
      <c r="G34" s="90"/>
      <c r="H34" s="90"/>
      <c r="I34" s="133"/>
      <c r="K34" s="39"/>
    </row>
    <row r="35" spans="1:12" ht="16.5" x14ac:dyDescent="0.25">
      <c r="A35" s="104">
        <v>3113</v>
      </c>
      <c r="C35" s="108" t="s">
        <v>45</v>
      </c>
      <c r="G35" s="90"/>
      <c r="H35" s="90"/>
      <c r="I35" s="115"/>
    </row>
    <row r="36" spans="1:12" ht="16.5" x14ac:dyDescent="0.25">
      <c r="A36" s="104"/>
      <c r="B36" s="111">
        <v>5329</v>
      </c>
      <c r="C36" s="111" t="s">
        <v>181</v>
      </c>
      <c r="D36" s="111"/>
      <c r="E36" s="111"/>
      <c r="F36" s="111"/>
      <c r="G36" s="130">
        <v>56000</v>
      </c>
      <c r="H36" s="130">
        <v>112000</v>
      </c>
      <c r="I36" s="132">
        <v>-56000</v>
      </c>
    </row>
    <row r="37" spans="1:12" ht="16.5" x14ac:dyDescent="0.25">
      <c r="A37" s="104">
        <v>3113</v>
      </c>
      <c r="G37" s="167">
        <v>56000</v>
      </c>
      <c r="H37" s="167">
        <v>112000</v>
      </c>
      <c r="I37" s="153">
        <f>SUM(I36:I36)</f>
        <v>-56000</v>
      </c>
    </row>
    <row r="38" spans="1:12" ht="16.5" x14ac:dyDescent="0.25">
      <c r="A38" s="104"/>
      <c r="G38" s="90"/>
      <c r="H38" s="90"/>
      <c r="I38" s="133"/>
      <c r="J38" s="39"/>
    </row>
    <row r="39" spans="1:12" ht="16.5" x14ac:dyDescent="0.25">
      <c r="A39" s="104">
        <v>3312</v>
      </c>
      <c r="C39" s="108" t="s">
        <v>182</v>
      </c>
      <c r="G39" s="90"/>
      <c r="H39" s="90"/>
      <c r="I39" s="115"/>
      <c r="K39" s="39"/>
    </row>
    <row r="40" spans="1:12" ht="16.5" x14ac:dyDescent="0.25">
      <c r="A40" s="104"/>
      <c r="B40" s="111">
        <v>5139</v>
      </c>
      <c r="C40" s="111" t="s">
        <v>49</v>
      </c>
      <c r="D40" s="111"/>
      <c r="E40" s="111"/>
      <c r="F40" s="111"/>
      <c r="G40" s="130">
        <v>0</v>
      </c>
      <c r="H40" s="130">
        <v>600</v>
      </c>
      <c r="I40" s="132">
        <v>-600</v>
      </c>
    </row>
    <row r="41" spans="1:12" ht="16.5" x14ac:dyDescent="0.25">
      <c r="A41" s="104"/>
      <c r="B41" s="111">
        <v>5175</v>
      </c>
      <c r="C41" s="111" t="s">
        <v>183</v>
      </c>
      <c r="D41" s="111"/>
      <c r="E41" s="111"/>
      <c r="F41" s="111"/>
      <c r="G41" s="130">
        <v>15000</v>
      </c>
      <c r="H41" s="130">
        <v>14400</v>
      </c>
      <c r="I41" s="131">
        <v>600</v>
      </c>
    </row>
    <row r="42" spans="1:12" ht="16.5" x14ac:dyDescent="0.25">
      <c r="A42" s="104">
        <v>3312</v>
      </c>
      <c r="G42" s="167">
        <v>27000</v>
      </c>
      <c r="H42" s="167">
        <v>27000</v>
      </c>
      <c r="I42" s="168">
        <f>SUM(I40:I41)</f>
        <v>0</v>
      </c>
    </row>
    <row r="43" spans="1:12" ht="16.5" x14ac:dyDescent="0.25">
      <c r="A43" s="104"/>
      <c r="G43" s="167"/>
      <c r="H43" s="167"/>
      <c r="I43" s="168"/>
    </row>
    <row r="44" spans="1:12" ht="16.5" x14ac:dyDescent="0.25">
      <c r="A44" s="104">
        <v>3399</v>
      </c>
      <c r="C44" s="108" t="s">
        <v>184</v>
      </c>
      <c r="G44" s="90"/>
      <c r="H44" s="90"/>
      <c r="I44" s="115"/>
      <c r="J44" s="39"/>
    </row>
    <row r="45" spans="1:12" ht="16.5" x14ac:dyDescent="0.25">
      <c r="A45" s="104"/>
      <c r="B45" s="111">
        <v>5139</v>
      </c>
      <c r="C45" s="111" t="s">
        <v>49</v>
      </c>
      <c r="D45" s="111"/>
      <c r="E45" s="111"/>
      <c r="F45" s="111"/>
      <c r="G45" s="130">
        <v>5000</v>
      </c>
      <c r="H45" s="130">
        <v>7300</v>
      </c>
      <c r="I45" s="132">
        <v>-2300</v>
      </c>
    </row>
    <row r="46" spans="1:12" ht="16.5" x14ac:dyDescent="0.25">
      <c r="A46" s="104"/>
      <c r="B46" s="111">
        <v>5154</v>
      </c>
      <c r="C46" s="111" t="s">
        <v>171</v>
      </c>
      <c r="D46" s="111"/>
      <c r="E46" s="111"/>
      <c r="F46" s="111"/>
      <c r="G46" s="130">
        <v>14000</v>
      </c>
      <c r="H46" s="130">
        <v>30000</v>
      </c>
      <c r="I46" s="132">
        <f>SUM(G46-H46)</f>
        <v>-16000</v>
      </c>
    </row>
    <row r="47" spans="1:12" ht="16.5" x14ac:dyDescent="0.25">
      <c r="A47" s="104"/>
      <c r="B47" s="111">
        <v>5169</v>
      </c>
      <c r="C47" s="111" t="s">
        <v>37</v>
      </c>
      <c r="D47" s="111"/>
      <c r="E47" s="111"/>
      <c r="F47" s="111"/>
      <c r="G47" s="130">
        <v>95000</v>
      </c>
      <c r="H47" s="130">
        <v>70000</v>
      </c>
      <c r="I47" s="131">
        <f>SUM(G47-H47)</f>
        <v>25000</v>
      </c>
    </row>
    <row r="48" spans="1:12" ht="16.5" x14ac:dyDescent="0.25">
      <c r="A48" s="104"/>
      <c r="B48" s="111">
        <v>5175</v>
      </c>
      <c r="C48" s="111" t="s">
        <v>183</v>
      </c>
      <c r="D48" s="111"/>
      <c r="E48" s="111"/>
      <c r="F48" s="111"/>
      <c r="G48" s="130">
        <v>10000</v>
      </c>
      <c r="H48" s="130">
        <v>17700</v>
      </c>
      <c r="I48" s="132">
        <f>SUM(G48-H48)</f>
        <v>-7700</v>
      </c>
    </row>
    <row r="49" spans="1:10" ht="16.5" x14ac:dyDescent="0.25">
      <c r="A49" s="104">
        <v>3399</v>
      </c>
      <c r="G49" s="167">
        <v>155400</v>
      </c>
      <c r="H49" s="167">
        <f>SUM(G49-I49)</f>
        <v>156400</v>
      </c>
      <c r="I49" s="153">
        <f>SUM(I45:I48)</f>
        <v>-1000</v>
      </c>
      <c r="J49" s="39"/>
    </row>
    <row r="50" spans="1:10" ht="16.5" x14ac:dyDescent="0.25">
      <c r="A50" s="104"/>
      <c r="G50" s="90"/>
      <c r="H50" s="90"/>
      <c r="I50" s="133"/>
    </row>
    <row r="51" spans="1:10" ht="16.5" x14ac:dyDescent="0.25">
      <c r="A51" s="104">
        <v>3745</v>
      </c>
      <c r="C51" s="108" t="s">
        <v>167</v>
      </c>
      <c r="G51" s="90"/>
      <c r="H51" s="90"/>
      <c r="I51" s="115"/>
    </row>
    <row r="52" spans="1:10" ht="16.5" x14ac:dyDescent="0.25">
      <c r="A52" s="104"/>
      <c r="B52" s="111">
        <v>5139</v>
      </c>
      <c r="C52" s="111" t="s">
        <v>49</v>
      </c>
      <c r="D52" s="111"/>
      <c r="E52" s="111"/>
      <c r="F52" s="111"/>
      <c r="G52" s="130">
        <v>4300</v>
      </c>
      <c r="H52" s="130">
        <v>4500</v>
      </c>
      <c r="I52" s="132">
        <v>-200</v>
      </c>
    </row>
    <row r="53" spans="1:10" ht="16.5" x14ac:dyDescent="0.25">
      <c r="A53" s="104">
        <v>3745</v>
      </c>
      <c r="G53" s="167">
        <v>249300</v>
      </c>
      <c r="H53" s="167">
        <v>249500</v>
      </c>
      <c r="I53" s="153">
        <f>SUM(I52:I52)</f>
        <v>-200</v>
      </c>
    </row>
    <row r="54" spans="1:10" ht="16.5" x14ac:dyDescent="0.25">
      <c r="A54" s="104"/>
      <c r="B54" s="105"/>
      <c r="C54" s="105"/>
      <c r="D54" s="105"/>
      <c r="E54" s="105"/>
      <c r="F54" s="105"/>
      <c r="G54" s="106"/>
      <c r="H54" s="107"/>
      <c r="I54" s="116"/>
    </row>
    <row r="55" spans="1:10" ht="16.5" x14ac:dyDescent="0.25">
      <c r="A55" s="104">
        <v>6171</v>
      </c>
      <c r="B55" s="105"/>
      <c r="C55" s="108" t="s">
        <v>25</v>
      </c>
      <c r="D55" s="105"/>
      <c r="E55" s="105"/>
      <c r="F55" s="105"/>
      <c r="G55" s="109"/>
      <c r="H55" s="110"/>
      <c r="I55" s="117"/>
    </row>
    <row r="56" spans="1:10" ht="16.5" x14ac:dyDescent="0.25">
      <c r="A56" s="104"/>
      <c r="B56" s="105">
        <v>5011</v>
      </c>
      <c r="C56" s="111" t="s">
        <v>185</v>
      </c>
      <c r="D56" s="105"/>
      <c r="E56" s="105"/>
      <c r="F56" s="105"/>
      <c r="G56" s="109">
        <v>75000</v>
      </c>
      <c r="H56" s="110">
        <v>100000</v>
      </c>
      <c r="I56" s="118">
        <v>-25000</v>
      </c>
    </row>
    <row r="57" spans="1:10" ht="16.5" x14ac:dyDescent="0.25">
      <c r="A57" s="104">
        <v>6171</v>
      </c>
      <c r="B57" s="105"/>
      <c r="C57" s="105"/>
      <c r="D57" s="105"/>
      <c r="E57" s="105"/>
      <c r="F57" s="105"/>
      <c r="G57" s="107">
        <v>2146900</v>
      </c>
      <c r="H57" s="107">
        <f>SUM(G57-I57)</f>
        <v>2171900</v>
      </c>
      <c r="I57" s="116">
        <v>-25000</v>
      </c>
    </row>
    <row r="58" spans="1:10" ht="16.5" x14ac:dyDescent="0.25">
      <c r="A58" s="104"/>
      <c r="B58" s="105"/>
      <c r="C58" s="105"/>
      <c r="D58" s="105"/>
      <c r="E58" s="105"/>
      <c r="F58" s="105"/>
      <c r="G58" s="106"/>
      <c r="H58" s="107"/>
      <c r="I58" s="119"/>
    </row>
    <row r="59" spans="1:10" ht="17.25" thickBot="1" x14ac:dyDescent="0.3">
      <c r="A59" s="104"/>
      <c r="B59" s="105"/>
      <c r="C59" s="105"/>
      <c r="D59" s="105"/>
      <c r="E59" s="105"/>
      <c r="F59" s="105"/>
      <c r="G59" s="106"/>
      <c r="H59" s="107"/>
      <c r="I59" s="119"/>
    </row>
    <row r="60" spans="1:10" ht="18.75" thickBot="1" x14ac:dyDescent="0.3">
      <c r="A60" s="12"/>
      <c r="B60" s="13"/>
      <c r="C60" s="13"/>
      <c r="D60" s="163"/>
      <c r="E60" s="163"/>
      <c r="F60" s="163"/>
      <c r="G60" s="164">
        <v>12260300</v>
      </c>
      <c r="H60" s="165">
        <f>SUM(G60-I60)</f>
        <v>13135400</v>
      </c>
      <c r="I60" s="166">
        <f>SUM(I57+I53+I49+I42+I37+I32)</f>
        <v>-875100</v>
      </c>
      <c r="J60" s="39"/>
    </row>
    <row r="61" spans="1:10" ht="16.5" x14ac:dyDescent="0.25">
      <c r="C61" s="108" t="s">
        <v>33</v>
      </c>
      <c r="G61" s="90"/>
      <c r="H61" s="90"/>
      <c r="I61" s="120"/>
    </row>
    <row r="62" spans="1:10" ht="16.5" x14ac:dyDescent="0.25">
      <c r="A62" s="93"/>
      <c r="B62" s="100"/>
      <c r="C62" s="100"/>
      <c r="D62" s="93"/>
      <c r="E62" s="93"/>
      <c r="F62" s="93"/>
      <c r="G62" s="136"/>
      <c r="H62" s="137"/>
      <c r="I62" s="138"/>
    </row>
    <row r="63" spans="1:10" ht="17.25" thickBot="1" x14ac:dyDescent="0.3">
      <c r="A63" s="134">
        <v>8124</v>
      </c>
      <c r="B63" s="93"/>
      <c r="C63" s="135" t="s">
        <v>163</v>
      </c>
      <c r="D63" s="93"/>
      <c r="E63" s="93"/>
      <c r="F63" s="93"/>
      <c r="G63" s="139">
        <v>420000</v>
      </c>
      <c r="H63" s="159">
        <v>420000</v>
      </c>
      <c r="I63" s="138">
        <v>0</v>
      </c>
    </row>
    <row r="64" spans="1:10" ht="17.25" thickBot="1" x14ac:dyDescent="0.3">
      <c r="A64" s="93"/>
      <c r="B64" s="102"/>
      <c r="C64" s="103"/>
      <c r="D64" s="93"/>
      <c r="E64" s="93"/>
      <c r="F64" s="101"/>
      <c r="G64" s="145"/>
      <c r="H64" s="140"/>
      <c r="I64" s="155"/>
    </row>
    <row r="65" spans="1:10" ht="17.25" thickBot="1" x14ac:dyDescent="0.3">
      <c r="A65" s="12" t="s">
        <v>27</v>
      </c>
      <c r="B65" s="13"/>
      <c r="C65" s="13"/>
      <c r="D65" s="13"/>
      <c r="E65" s="13"/>
      <c r="F65" s="13"/>
      <c r="G65" s="157">
        <f>SUM(G60+G63)</f>
        <v>12680300</v>
      </c>
      <c r="H65" s="129">
        <f>SUM(H63+H60)</f>
        <v>13555400</v>
      </c>
      <c r="I65" s="156">
        <f>SUM(I63+I60)</f>
        <v>-875100</v>
      </c>
    </row>
    <row r="66" spans="1:10" ht="16.5" x14ac:dyDescent="0.25">
      <c r="G66" s="130"/>
      <c r="H66" s="141"/>
      <c r="I66" s="142"/>
    </row>
    <row r="67" spans="1:10" ht="17.25" thickBot="1" x14ac:dyDescent="0.3">
      <c r="G67" s="130"/>
      <c r="H67" s="143"/>
      <c r="I67" s="144"/>
      <c r="J67" s="39"/>
    </row>
    <row r="68" spans="1:10" ht="17.25" thickBot="1" x14ac:dyDescent="0.3">
      <c r="A68" s="15"/>
      <c r="B68" s="16" t="s">
        <v>28</v>
      </c>
      <c r="C68" s="16"/>
      <c r="D68" s="17"/>
      <c r="E68" s="18"/>
      <c r="F68" s="17"/>
      <c r="G68" s="145">
        <f>SUM(H24)</f>
        <v>9988996</v>
      </c>
      <c r="H68" s="146"/>
      <c r="I68" s="147"/>
    </row>
    <row r="69" spans="1:10" ht="17.25" thickBot="1" x14ac:dyDescent="0.3">
      <c r="A69" s="19"/>
      <c r="B69" s="20" t="s">
        <v>29</v>
      </c>
      <c r="C69" s="20"/>
      <c r="D69" s="20"/>
      <c r="E69" s="20"/>
      <c r="F69" s="20"/>
      <c r="G69" s="148">
        <f>SUM(H65)</f>
        <v>13555400</v>
      </c>
      <c r="H69" s="149"/>
      <c r="I69" s="150"/>
    </row>
    <row r="70" spans="1:10" ht="17.25" thickBot="1" x14ac:dyDescent="0.3">
      <c r="A70" s="19"/>
      <c r="B70" s="20"/>
      <c r="C70" s="20"/>
      <c r="D70" s="20"/>
      <c r="E70" s="21"/>
      <c r="F70" s="20"/>
      <c r="G70" s="151"/>
      <c r="H70" s="152"/>
      <c r="I70" s="152"/>
    </row>
    <row r="71" spans="1:10" ht="17.25" thickBot="1" x14ac:dyDescent="0.3">
      <c r="A71" s="22"/>
      <c r="B71" s="23" t="s">
        <v>30</v>
      </c>
      <c r="C71" s="23"/>
      <c r="D71" s="23"/>
      <c r="E71" s="23"/>
      <c r="F71" s="23"/>
      <c r="G71" s="158">
        <f>SUM(G68-G69)</f>
        <v>-3566404</v>
      </c>
      <c r="H71" s="152"/>
      <c r="I71" s="152"/>
    </row>
    <row r="72" spans="1:10" ht="14.25" x14ac:dyDescent="0.2">
      <c r="A72" s="2"/>
      <c r="B72" s="2"/>
      <c r="C72" s="2"/>
      <c r="D72" s="2"/>
      <c r="E72" s="2"/>
      <c r="F72" s="2"/>
      <c r="G72" s="99" t="s">
        <v>186</v>
      </c>
      <c r="H72" s="96"/>
      <c r="I72" s="96"/>
    </row>
    <row r="73" spans="1:10" ht="14.25" x14ac:dyDescent="0.2">
      <c r="B73" t="s">
        <v>179</v>
      </c>
      <c r="H73" s="98"/>
      <c r="I73" s="98"/>
    </row>
    <row r="74" spans="1:10" x14ac:dyDescent="0.2">
      <c r="D74" s="8" t="s">
        <v>84</v>
      </c>
    </row>
    <row r="75" spans="1:10" x14ac:dyDescent="0.2">
      <c r="E75" s="1"/>
    </row>
    <row r="76" spans="1:10" ht="15" x14ac:dyDescent="0.25">
      <c r="A76" s="94" t="s">
        <v>161</v>
      </c>
      <c r="B76" s="94"/>
      <c r="C76" s="94"/>
      <c r="D76" s="94"/>
      <c r="E76" s="94"/>
      <c r="F76" s="95"/>
      <c r="G76"/>
    </row>
    <row r="77" spans="1:10" ht="15" x14ac:dyDescent="0.25">
      <c r="A77" s="94" t="s">
        <v>162</v>
      </c>
      <c r="B77" s="94"/>
      <c r="C77" s="94"/>
      <c r="D77" s="97"/>
      <c r="E77" s="98"/>
      <c r="F77" s="98"/>
      <c r="G77"/>
    </row>
    <row r="79" spans="1:10" x14ac:dyDescent="0.2">
      <c r="A79" t="s">
        <v>178</v>
      </c>
      <c r="C79" s="8">
        <v>44818</v>
      </c>
    </row>
    <row r="81" spans="1:1" x14ac:dyDescent="0.2">
      <c r="A81" t="s">
        <v>164</v>
      </c>
    </row>
  </sheetData>
  <pageMargins left="0.70866141732283472" right="0.70866141732283472" top="0.78740157480314965" bottom="0.78740157480314965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2022-09-14T20:53:17Z</cp:lastPrinted>
  <dcterms:created xsi:type="dcterms:W3CDTF">2006-01-04T09:08:37Z</dcterms:created>
  <dcterms:modified xsi:type="dcterms:W3CDTF">2022-09-14T20:54:47Z</dcterms:modified>
</cp:coreProperties>
</file>