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25" windowHeight="14235" activeTab="1"/>
  </bookViews>
  <sheets>
    <sheet name="10,11,12" sheetId="2" r:id="rId1"/>
    <sheet name="2009,10,11,12" sheetId="8" r:id="rId2"/>
    <sheet name="List1" sheetId="10" r:id="rId3"/>
    <sheet name="Sestava kompatibility" sheetId="9" r:id="rId4"/>
  </sheets>
  <definedNames>
    <definedName name="_xlnm.Print_Area" localSheetId="1">'2009,10,11,12'!$A$1:$M$51</definedName>
  </definedNames>
  <calcPr calcId="145621"/>
</workbook>
</file>

<file path=xl/calcChain.xml><?xml version="1.0" encoding="utf-8"?>
<calcChain xmlns="http://schemas.openxmlformats.org/spreadsheetml/2006/main">
  <c r="H10" i="8" l="1"/>
  <c r="H37" i="8"/>
  <c r="G37" i="8"/>
  <c r="I21" i="8" l="1"/>
  <c r="I16" i="8" l="1"/>
  <c r="I15" i="8"/>
  <c r="D22" i="10"/>
  <c r="I8" i="8" l="1"/>
  <c r="I20" i="8" l="1"/>
  <c r="I22" i="8" s="1"/>
  <c r="H22" i="8" s="1"/>
  <c r="I10" i="8" l="1"/>
  <c r="I25" i="8" s="1"/>
  <c r="H25" i="8" s="1"/>
  <c r="G38" i="8" l="1"/>
  <c r="I30" i="8" l="1"/>
  <c r="J255" i="2" l="1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92" i="2"/>
  <c r="I109" i="2"/>
  <c r="I188" i="2"/>
  <c r="I250" i="2"/>
  <c r="I271" i="2"/>
  <c r="I83" i="2" l="1"/>
  <c r="I38" i="8"/>
  <c r="H38" i="8" s="1"/>
  <c r="G41" i="8" s="1"/>
  <c r="H81" i="2"/>
  <c r="H83" i="2" s="1"/>
  <c r="G261" i="2"/>
  <c r="G40" i="8"/>
  <c r="G81" i="2"/>
  <c r="G83" i="2" s="1"/>
  <c r="H261" i="2"/>
  <c r="I261" i="2"/>
  <c r="I265" i="2" s="1"/>
  <c r="J81" i="2"/>
  <c r="J83" i="2" s="1"/>
  <c r="J261" i="2"/>
  <c r="J265" i="2" s="1"/>
  <c r="G43" i="8" l="1"/>
</calcChain>
</file>

<file path=xl/sharedStrings.xml><?xml version="1.0" encoding="utf-8"?>
<sst xmlns="http://schemas.openxmlformats.org/spreadsheetml/2006/main" count="224" uniqueCount="173">
  <si>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</si>
  <si>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</si>
  <si>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</si>
  <si>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</si>
  <si>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</si>
  <si>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</si>
  <si>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</si>
  <si>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</si>
  <si>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</si>
  <si>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</si>
  <si>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</si>
  <si>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</si>
  <si>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</si>
  <si>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</si>
  <si>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</si>
  <si>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</si>
  <si>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</si>
  <si>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</si>
  <si>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</si>
  <si>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</si>
  <si>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</si>
  <si>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</si>
  <si>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</si>
  <si>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</si>
  <si>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</si>
  <si>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</si>
  <si>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</si>
  <si>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</si>
  <si>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</si>
  <si>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</si>
  <si>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</si>
  <si>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</si>
  <si>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</si>
  <si>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</si>
  <si>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</si>
  <si>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</si>
  <si>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</si>
  <si>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</si>
  <si>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</si>
  <si>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</si>
  <si>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</si>
  <si>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</si>
  <si>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</si>
  <si>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</si>
  <si>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</si>
  <si>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</si>
  <si>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</si>
  <si>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</si>
  <si>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</si>
  <si>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</si>
  <si>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</si>
  <si>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</si>
  <si>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</si>
  <si>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</si>
  <si>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</si>
  <si>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</si>
  <si>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</si>
  <si>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</si>
  <si>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</si>
  <si>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</si>
  <si>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</si>
  <si>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</si>
  <si>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</si>
  <si>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</si>
  <si>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</si>
  <si>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</si>
  <si>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</si>
  <si>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</si>
  <si>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</si>
  <si>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</si>
  <si>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</si>
  <si>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</si>
  <si>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</si>
  <si>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</si>
  <si>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</si>
  <si>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</si>
  <si>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</si>
  <si>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</si>
  <si>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</si>
  <si>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</si>
  <si>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</si>
  <si>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</si>
  <si>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</si>
  <si>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</si>
  <si>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</si>
  <si>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</si>
  <si>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</si>
  <si>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</si>
  <si>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</si>
  <si>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</si>
  <si>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</si>
  <si>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</si>
  <si>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</si>
  <si>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</si>
  <si>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</si>
  <si>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</si>
  <si>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</si>
  <si>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</si>
  <si>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</si>
  <si>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</si>
  <si>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</si>
  <si>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</si>
  <si>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</si>
  <si>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</si>
  <si>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</si>
  <si>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</si>
  <si>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</si>
  <si>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</si>
  <si>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</si>
  <si>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</si>
  <si>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</si>
  <si>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</si>
  <si>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</si>
  <si>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</si>
  <si>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</si>
  <si>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</si>
  <si>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</si>
  <si>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</si>
  <si>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</si>
  <si>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</si>
  <si>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</si>
  <si>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</si>
  <si>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</si>
  <si>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</si>
  <si>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</si>
  <si>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</si>
  <si>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</si>
  <si>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</si>
  <si>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</si>
  <si>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</si>
  <si>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</si>
  <si>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</si>
  <si>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</si>
  <si>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</si>
  <si>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</si>
  <si>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</si>
  <si>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</si>
  <si>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</si>
  <si>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</si>
  <si>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</si>
  <si>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</si>
  <si>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</si>
  <si>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</si>
  <si>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</si>
  <si>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</si>
  <si>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</si>
  <si>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</si>
  <si>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</si>
  <si>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</si>
  <si>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</si>
  <si>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</si>
  <si>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</si>
  <si>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</si>
  <si>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</si>
  <si>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</si>
  <si>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</si>
  <si>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</si>
  <si>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</si>
  <si>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</si>
  <si>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</si>
  <si>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Splátka úvěru na ČOV</t>
  </si>
  <si>
    <t>Celkem</t>
  </si>
  <si>
    <t>Nedaňové příjmy</t>
  </si>
  <si>
    <t xml:space="preserve">          Rozdíl</t>
  </si>
  <si>
    <t>El. energie</t>
  </si>
  <si>
    <t>razítko obce</t>
  </si>
  <si>
    <t>JUDr. Helena Kučerová, Ph.D., v.r. - starostka</t>
  </si>
  <si>
    <t>schv. rozp. vč. RO č. 1/2019</t>
  </si>
  <si>
    <t xml:space="preserve">         RO č. 2/2019</t>
  </si>
  <si>
    <t>Rozpočtové opatření č. 2/2019</t>
  </si>
  <si>
    <t>Příjmy z poskyt.služeb a výrobků</t>
  </si>
  <si>
    <t>Ostatní sportovní činnosti</t>
  </si>
  <si>
    <t>Ve Hvozdnici 11. 04.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</si>
</sst>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#,##0.00\ _K_č"/>
    <numFmt numFmtId="166" formatCode="#,##0.00\ &quot;Kč&quot;"/>
  </numFmts>
  <fonts count="2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4" fontId="0" fillId="3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0" borderId="0" xfId="0" applyNumberFormat="1" applyFont="1"/>
    <xf numFmtId="165" fontId="6" fillId="0" borderId="8" xfId="0" applyNumberFormat="1" applyFont="1" applyBorder="1"/>
    <xf numFmtId="165" fontId="0" fillId="0" borderId="0" xfId="0" applyNumberForma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6" fillId="0" borderId="15" xfId="0" applyNumberFormat="1" applyFont="1" applyBorder="1"/>
    <xf numFmtId="165" fontId="0" fillId="0" borderId="0" xfId="0" applyNumberFormat="1" applyBorder="1"/>
    <xf numFmtId="165" fontId="6" fillId="0" borderId="16" xfId="0" applyNumberFormat="1" applyFont="1" applyBorder="1"/>
    <xf numFmtId="165" fontId="0" fillId="0" borderId="10" xfId="0" applyNumberFormat="1" applyBorder="1"/>
    <xf numFmtId="165" fontId="15" fillId="0" borderId="0" xfId="0" applyNumberFormat="1" applyFont="1" applyFill="1" applyBorder="1"/>
    <xf numFmtId="165" fontId="16" fillId="0" borderId="0" xfId="0" applyNumberFormat="1" applyFont="1" applyBorder="1"/>
    <xf numFmtId="165" fontId="17" fillId="0" borderId="0" xfId="0" applyNumberFormat="1" applyFont="1" applyBorder="1"/>
    <xf numFmtId="165" fontId="16" fillId="0" borderId="0" xfId="0" applyNumberFormat="1" applyFont="1" applyFill="1" applyBorder="1"/>
    <xf numFmtId="4" fontId="16" fillId="0" borderId="0" xfId="0" applyNumberFormat="1" applyFont="1"/>
    <xf numFmtId="4" fontId="18" fillId="0" borderId="0" xfId="0" applyNumberFormat="1" applyFont="1"/>
    <xf numFmtId="165" fontId="16" fillId="0" borderId="0" xfId="0" applyNumberFormat="1" applyFont="1"/>
    <xf numFmtId="164" fontId="5" fillId="0" borderId="0" xfId="0" applyNumberFormat="1" applyFont="1"/>
    <xf numFmtId="165" fontId="19" fillId="0" borderId="2" xfId="0" applyNumberFormat="1" applyFont="1" applyFill="1" applyBorder="1"/>
    <xf numFmtId="0" fontId="20" fillId="0" borderId="0" xfId="0" applyFont="1"/>
    <xf numFmtId="165" fontId="13" fillId="0" borderId="0" xfId="0" applyNumberFormat="1" applyFont="1"/>
    <xf numFmtId="165" fontId="5" fillId="0" borderId="0" xfId="0" applyNumberFormat="1" applyFont="1"/>
    <xf numFmtId="165" fontId="12" fillId="0" borderId="0" xfId="0" applyNumberFormat="1" applyFont="1"/>
    <xf numFmtId="4" fontId="0" fillId="0" borderId="0" xfId="0" applyNumberFormat="1" applyBorder="1"/>
    <xf numFmtId="0" fontId="0" fillId="0" borderId="0" xfId="0" applyBorder="1"/>
    <xf numFmtId="165" fontId="19" fillId="0" borderId="2" xfId="0" applyNumberFormat="1" applyFont="1" applyBorder="1"/>
    <xf numFmtId="165" fontId="0" fillId="0" borderId="0" xfId="0" applyNumberForma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165" fontId="11" fillId="0" borderId="0" xfId="0" applyNumberFormat="1" applyFont="1" applyAlignment="1">
      <alignment horizontal="centerContinuous"/>
    </xf>
    <xf numFmtId="165" fontId="0" fillId="0" borderId="0" xfId="0" applyNumberFormat="1" applyFont="1" applyFill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0" fillId="0" borderId="7" xfId="0" applyBorder="1"/>
    <xf numFmtId="0" fontId="2" fillId="0" borderId="7" xfId="0" applyFont="1" applyBorder="1"/>
    <xf numFmtId="0" fontId="0" fillId="0" borderId="2" xfId="0" applyBorder="1"/>
    <xf numFmtId="164" fontId="0" fillId="0" borderId="0" xfId="0" applyNumberFormat="1" applyAlignment="1">
      <alignment horizontal="center" vertical="center"/>
    </xf>
    <xf numFmtId="0" fontId="0" fillId="0" borderId="17" xfId="0" applyBorder="1"/>
    <xf numFmtId="4" fontId="21" fillId="0" borderId="2" xfId="0" applyNumberFormat="1" applyFont="1" applyBorder="1" applyAlignment="1">
      <alignment horizontal="centerContinuous"/>
    </xf>
    <xf numFmtId="4" fontId="11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 vertical="center" indent="1" shrinkToFit="1"/>
    </xf>
    <xf numFmtId="4" fontId="11" fillId="0" borderId="0" xfId="0" applyNumberFormat="1" applyFont="1" applyAlignment="1">
      <alignment horizontal="right" indent="1" shrinkToFit="1"/>
    </xf>
    <xf numFmtId="4" fontId="0" fillId="0" borderId="0" xfId="0" applyNumberFormat="1" applyAlignment="1">
      <alignment horizontal="right" vertical="center" indent="2" shrinkToFit="1"/>
    </xf>
    <xf numFmtId="165" fontId="21" fillId="0" borderId="11" xfId="0" applyNumberFormat="1" applyFont="1" applyFill="1" applyBorder="1"/>
    <xf numFmtId="4" fontId="0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shrinkToFit="1"/>
    </xf>
    <xf numFmtId="4" fontId="11" fillId="0" borderId="0" xfId="0" applyNumberFormat="1" applyFont="1" applyAlignment="1">
      <alignment horizontal="center" shrinkToFit="1"/>
    </xf>
    <xf numFmtId="166" fontId="5" fillId="0" borderId="0" xfId="0" applyNumberFormat="1" applyFont="1" applyAlignment="1">
      <alignment horizontal="right" vertical="center" indent="1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zoomScale="140" zoomScaleNormal="100" zoomScaleSheetLayoutView="140" workbookViewId="0">
      <pane ySplit="4" topLeftCell="A35" activePane="bottomLeft" state="frozen"/>
      <selection pane="bottomLeft" activeCell="I41" sqref="I41:I43"/>
    </sheetView>
  </sheetViews>
  <sheetFormatPr defaultRowHeight="12.75" x14ac:dyDescent="0.2"/>
  <cols>
    <col min="1" max="1" width="7.5703125" customWidth="1"/>
    <col min="2" max="2" width="6.42578125" customWidth="1"/>
    <col min="3" max="4" width="10.28515625" bestFit="1" customWidth="1"/>
    <col min="5" max="6" width="7" customWidth="1"/>
    <col min="7" max="7" width="24.7109375" style="84" customWidth="1"/>
    <col min="8" max="8" width="20.140625" customWidth="1"/>
    <col min="9" max="9" width="18.42578125" customWidth="1"/>
    <col min="10" max="10" width="14.5703125" hidden="1" customWidth="1"/>
    <col min="11" max="11" width="3.42578125" customWidth="1"/>
    <col min="12" max="12" width="3.140625" customWidth="1"/>
    <col min="13" max="13" width="2.7109375" style="80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84" t="s">
        <v>167</v>
      </c>
      <c r="H2" t="s">
        <v>168</v>
      </c>
      <c r="I2" t="s">
        <v>163</v>
      </c>
    </row>
    <row r="3" spans="1:17" x14ac:dyDescent="0.2">
      <c r="G3" s="85"/>
      <c r="H3" s="10"/>
      <c r="I3" s="10"/>
      <c r="J3" s="10"/>
      <c r="K3" s="10"/>
      <c r="L3" s="10"/>
      <c r="M3" s="81"/>
      <c r="N3" s="10"/>
      <c r="O3" s="10"/>
      <c r="P3" s="10"/>
      <c r="Q3" s="10"/>
    </row>
    <row r="4" spans="1:17" s="38" customFormat="1" ht="15.75" x14ac:dyDescent="0.25">
      <c r="A4" s="37"/>
      <c r="B4" s="38" t="s">
        <v>169</v>
      </c>
      <c r="G4" s="86"/>
      <c r="H4" s="53"/>
      <c r="I4" s="53"/>
      <c r="J4" s="53"/>
      <c r="K4" s="53"/>
      <c r="L4" s="53"/>
      <c r="M4" s="82"/>
      <c r="N4" s="53"/>
      <c r="O4" s="53"/>
      <c r="P4" s="53"/>
      <c r="Q4" s="53"/>
    </row>
    <row r="5" spans="1:17" x14ac:dyDescent="0.2">
      <c r="H5" s="120"/>
    </row>
    <row r="6" spans="1:17" ht="15.75" x14ac:dyDescent="0.25">
      <c r="A6" s="4" t="s">
        <v>0</v>
      </c>
      <c r="H6" s="120"/>
    </row>
    <row r="7" spans="1:17" ht="15.75" x14ac:dyDescent="0.25">
      <c r="A7" s="4" t="s">
        <v>1</v>
      </c>
      <c r="H7" s="120"/>
    </row>
    <row r="8" spans="1:17" ht="15.75" x14ac:dyDescent="0.25">
      <c r="A8" s="4"/>
      <c r="B8" s="36">
        <v>1341</v>
      </c>
      <c r="C8" t="s">
        <v>9</v>
      </c>
      <c r="G8" s="134">
        <v>8000</v>
      </c>
      <c r="H8" s="134">
        <v>13000</v>
      </c>
      <c r="I8" s="141">
        <f t="shared" ref="I8" si="0">SUM(H8-G8)</f>
        <v>5000</v>
      </c>
    </row>
    <row r="9" spans="1:17" ht="15.75" x14ac:dyDescent="0.25">
      <c r="A9" s="4"/>
      <c r="B9" s="36"/>
      <c r="G9" s="134"/>
      <c r="H9" s="134"/>
      <c r="I9" s="141"/>
    </row>
    <row r="10" spans="1:17" x14ac:dyDescent="0.2">
      <c r="A10" s="36" t="s">
        <v>14</v>
      </c>
      <c r="G10" s="143">
        <v>6548100</v>
      </c>
      <c r="H10" s="143">
        <f>SUM(G10+I10)</f>
        <v>6553100</v>
      </c>
      <c r="I10" s="142">
        <f>SUM(I8:I8)</f>
        <v>5000</v>
      </c>
      <c r="J10" s="88"/>
      <c r="K10" s="39"/>
      <c r="L10" s="39"/>
      <c r="M10" s="83"/>
      <c r="N10" s="39"/>
      <c r="O10" s="39"/>
      <c r="P10" s="39"/>
      <c r="Q10" s="39"/>
    </row>
    <row r="11" spans="1:17" x14ac:dyDescent="0.2">
      <c r="A11" s="36"/>
      <c r="G11" s="132"/>
      <c r="H11" s="132"/>
      <c r="I11" s="133"/>
      <c r="J11" s="88"/>
      <c r="K11" s="39"/>
      <c r="L11" s="39"/>
      <c r="M11" s="83"/>
      <c r="N11" s="39"/>
      <c r="O11" s="39"/>
      <c r="P11" s="39"/>
      <c r="Q11" s="39"/>
    </row>
    <row r="12" spans="1:17" x14ac:dyDescent="0.2">
      <c r="A12" s="36" t="s">
        <v>162</v>
      </c>
      <c r="G12" s="132"/>
      <c r="H12" s="132"/>
      <c r="I12" s="133"/>
      <c r="J12" s="88"/>
      <c r="K12" s="39"/>
      <c r="L12" s="39"/>
      <c r="M12" s="83"/>
      <c r="N12" s="39"/>
      <c r="O12" s="39"/>
      <c r="P12" s="39"/>
      <c r="Q12" s="39"/>
    </row>
    <row r="13" spans="1:17" x14ac:dyDescent="0.2">
      <c r="A13" s="36"/>
      <c r="G13" s="128"/>
      <c r="H13" s="120"/>
      <c r="I13" s="131"/>
      <c r="J13" s="88"/>
      <c r="K13" s="39"/>
      <c r="L13" s="39"/>
      <c r="M13" s="83"/>
      <c r="N13" s="39"/>
      <c r="O13" s="39"/>
      <c r="P13" s="39"/>
      <c r="Q13" s="39"/>
    </row>
    <row r="14" spans="1:17" x14ac:dyDescent="0.2">
      <c r="A14" s="36">
        <v>2310</v>
      </c>
      <c r="B14" s="36"/>
      <c r="C14" s="36" t="s">
        <v>15</v>
      </c>
      <c r="G14" s="121"/>
      <c r="H14" s="121"/>
      <c r="I14" s="118"/>
      <c r="J14" s="88"/>
      <c r="K14" s="39"/>
      <c r="L14" s="39"/>
      <c r="M14" s="83"/>
      <c r="N14" s="39"/>
      <c r="O14" s="39"/>
      <c r="P14" s="39"/>
      <c r="Q14" s="39"/>
    </row>
    <row r="15" spans="1:17" x14ac:dyDescent="0.2">
      <c r="B15">
        <v>2111</v>
      </c>
      <c r="C15" t="s">
        <v>170</v>
      </c>
      <c r="G15" s="136">
        <v>0</v>
      </c>
      <c r="H15" s="123">
        <v>6400</v>
      </c>
      <c r="I15" s="117">
        <f>SUM(H15-G15)</f>
        <v>6400</v>
      </c>
      <c r="J15" s="88"/>
      <c r="K15" s="39"/>
      <c r="L15" s="39"/>
      <c r="M15" s="83"/>
      <c r="N15" s="39"/>
      <c r="O15" s="39"/>
      <c r="P15" s="39"/>
      <c r="Q15" s="39"/>
    </row>
    <row r="16" spans="1:17" x14ac:dyDescent="0.2">
      <c r="A16" s="36">
        <v>2310</v>
      </c>
      <c r="B16" s="36"/>
      <c r="G16" s="137">
        <v>117000</v>
      </c>
      <c r="H16" s="122">
        <v>123400</v>
      </c>
      <c r="I16" s="118">
        <f>SUM(H16-G16)</f>
        <v>6400</v>
      </c>
      <c r="J16" s="88"/>
      <c r="K16" s="39"/>
      <c r="L16" s="39"/>
      <c r="M16" s="83"/>
      <c r="N16" s="39"/>
      <c r="O16" s="39"/>
      <c r="P16" s="39"/>
      <c r="Q16" s="39"/>
    </row>
    <row r="17" spans="1:17" x14ac:dyDescent="0.2">
      <c r="A17" s="36"/>
      <c r="G17" s="138"/>
      <c r="H17" s="121"/>
      <c r="I17" s="117"/>
      <c r="J17" s="88"/>
      <c r="K17" s="39"/>
      <c r="L17" s="39"/>
      <c r="M17" s="83"/>
      <c r="N17" s="39"/>
      <c r="O17" s="39"/>
      <c r="P17" s="39"/>
      <c r="Q17" s="39"/>
    </row>
    <row r="18" spans="1:17" x14ac:dyDescent="0.2">
      <c r="A18" s="36"/>
      <c r="G18" s="137"/>
      <c r="H18" s="122"/>
      <c r="I18" s="118"/>
    </row>
    <row r="19" spans="1:17" x14ac:dyDescent="0.2">
      <c r="A19" s="36">
        <v>6171</v>
      </c>
      <c r="B19" s="36"/>
      <c r="C19" s="36" t="s">
        <v>25</v>
      </c>
      <c r="G19" s="139"/>
      <c r="H19" s="122"/>
      <c r="I19" s="118"/>
    </row>
    <row r="20" spans="1:17" x14ac:dyDescent="0.2">
      <c r="A20" s="36"/>
      <c r="B20">
        <v>2111</v>
      </c>
      <c r="C20" t="s">
        <v>170</v>
      </c>
      <c r="F20" s="36"/>
      <c r="G20" s="140">
        <v>20000</v>
      </c>
      <c r="H20" s="123">
        <v>22400</v>
      </c>
      <c r="I20" s="117">
        <f>SUM(H20-G20)</f>
        <v>2400</v>
      </c>
    </row>
    <row r="21" spans="1:17" x14ac:dyDescent="0.2">
      <c r="A21" s="36"/>
      <c r="B21">
        <v>2321</v>
      </c>
      <c r="C21" t="s">
        <v>147</v>
      </c>
      <c r="F21" s="36"/>
      <c r="G21" s="140">
        <v>0</v>
      </c>
      <c r="H21" s="123">
        <v>5000</v>
      </c>
      <c r="I21" s="117">
        <f>SUM(H21-G21)</f>
        <v>5000</v>
      </c>
    </row>
    <row r="22" spans="1:17" x14ac:dyDescent="0.2">
      <c r="A22" s="36">
        <v>6171</v>
      </c>
      <c r="G22" s="139">
        <v>288000</v>
      </c>
      <c r="H22" s="122">
        <f>SUM(G22+I22)</f>
        <v>295400</v>
      </c>
      <c r="I22" s="118">
        <f>SUM(I20:I21)</f>
        <v>7400</v>
      </c>
    </row>
    <row r="23" spans="1:17" x14ac:dyDescent="0.2">
      <c r="A23" s="36"/>
      <c r="G23" s="139"/>
      <c r="H23" s="122"/>
      <c r="I23" s="118"/>
    </row>
    <row r="24" spans="1:17" ht="13.5" thickBot="1" x14ac:dyDescent="0.25">
      <c r="G24" s="88"/>
      <c r="H24" s="121"/>
      <c r="I24" s="116"/>
    </row>
    <row r="25" spans="1:17" ht="16.5" thickBot="1" x14ac:dyDescent="0.3">
      <c r="A25" s="12" t="s">
        <v>20</v>
      </c>
      <c r="B25" s="13"/>
      <c r="C25" s="13"/>
      <c r="D25" s="13"/>
      <c r="E25" s="13"/>
      <c r="F25" s="13"/>
      <c r="G25" s="90">
        <v>7822100</v>
      </c>
      <c r="H25" s="124">
        <f>SUM(G25+I25)</f>
        <v>7840900</v>
      </c>
      <c r="I25" s="130">
        <f>SUM(I10+I16+I22)</f>
        <v>18800</v>
      </c>
    </row>
    <row r="26" spans="1:17" ht="15.75" x14ac:dyDescent="0.25">
      <c r="A26" s="4"/>
      <c r="B26" s="4"/>
      <c r="C26" s="4"/>
      <c r="D26" s="4"/>
      <c r="E26" s="4"/>
      <c r="F26" s="4"/>
      <c r="G26" s="88"/>
      <c r="H26" s="88"/>
      <c r="I26" s="88"/>
    </row>
    <row r="27" spans="1:17" ht="18" x14ac:dyDescent="0.25">
      <c r="A27" s="9" t="s">
        <v>21</v>
      </c>
      <c r="G27" s="88"/>
      <c r="H27" s="88"/>
      <c r="I27" s="88"/>
    </row>
    <row r="28" spans="1:17" ht="18" x14ac:dyDescent="0.25">
      <c r="A28" s="9"/>
      <c r="G28" s="88"/>
      <c r="H28" s="88"/>
      <c r="I28" s="88"/>
      <c r="J28" s="39"/>
    </row>
    <row r="29" spans="1:17" ht="15" x14ac:dyDescent="0.25">
      <c r="A29" s="109">
        <v>3419</v>
      </c>
      <c r="C29" s="36" t="s">
        <v>171</v>
      </c>
      <c r="G29" s="88"/>
      <c r="H29" s="88"/>
      <c r="I29" s="88"/>
      <c r="J29" s="39"/>
    </row>
    <row r="30" spans="1:17" ht="15" x14ac:dyDescent="0.25">
      <c r="A30" s="109"/>
      <c r="B30">
        <v>5154</v>
      </c>
      <c r="C30" t="s">
        <v>164</v>
      </c>
      <c r="G30" s="88">
        <v>7000</v>
      </c>
      <c r="H30" s="88">
        <v>7500</v>
      </c>
      <c r="I30" s="110">
        <f>SUM(G30-H30)</f>
        <v>-500</v>
      </c>
    </row>
    <row r="31" spans="1:17" ht="15" x14ac:dyDescent="0.25">
      <c r="A31" s="109">
        <v>3419</v>
      </c>
      <c r="G31" s="111">
        <v>162000</v>
      </c>
      <c r="H31" s="111">
        <v>162500</v>
      </c>
      <c r="I31" s="112">
        <v>-500</v>
      </c>
    </row>
    <row r="32" spans="1:17" ht="15.75" thickBot="1" x14ac:dyDescent="0.3">
      <c r="A32" s="109"/>
      <c r="B32" s="129"/>
      <c r="G32" s="111"/>
      <c r="H32" s="111"/>
      <c r="I32" s="112"/>
    </row>
    <row r="33" spans="1:9" ht="16.5" thickBot="1" x14ac:dyDescent="0.3">
      <c r="A33" s="12" t="s">
        <v>26</v>
      </c>
      <c r="B33" s="125"/>
      <c r="C33" s="13"/>
      <c r="D33" s="13"/>
      <c r="E33" s="13"/>
      <c r="F33" s="13"/>
      <c r="G33" s="96">
        <v>9261600</v>
      </c>
      <c r="H33" s="92">
        <v>9262100</v>
      </c>
      <c r="I33" s="115">
        <v>-500</v>
      </c>
    </row>
    <row r="34" spans="1:9" x14ac:dyDescent="0.2">
      <c r="C34" s="36" t="s">
        <v>33</v>
      </c>
      <c r="F34" s="17"/>
      <c r="G34" s="91"/>
      <c r="H34" s="88"/>
      <c r="I34" s="89"/>
    </row>
    <row r="35" spans="1:9" x14ac:dyDescent="0.2">
      <c r="B35">
        <v>8124</v>
      </c>
      <c r="C35" t="s">
        <v>82</v>
      </c>
      <c r="F35" s="114"/>
      <c r="G35" s="91">
        <v>166000</v>
      </c>
      <c r="H35" s="91">
        <v>166000</v>
      </c>
      <c r="I35" s="119">
        <v>0</v>
      </c>
    </row>
    <row r="36" spans="1:9" x14ac:dyDescent="0.2">
      <c r="B36" s="114">
        <v>8124</v>
      </c>
      <c r="C36" t="s">
        <v>160</v>
      </c>
      <c r="G36" s="91">
        <v>288000</v>
      </c>
      <c r="H36" s="91">
        <v>288000</v>
      </c>
      <c r="I36" s="119">
        <v>0</v>
      </c>
    </row>
    <row r="37" spans="1:9" ht="16.5" thickBot="1" x14ac:dyDescent="0.3">
      <c r="B37" s="126">
        <v>8124</v>
      </c>
      <c r="C37" s="36" t="s">
        <v>161</v>
      </c>
      <c r="G37" s="93">
        <f>SUM(G35:G36)</f>
        <v>454000</v>
      </c>
      <c r="H37" s="93">
        <f>SUM(H35:H36)</f>
        <v>454000</v>
      </c>
      <c r="I37" s="93">
        <v>0</v>
      </c>
    </row>
    <row r="38" spans="1:9" ht="16.5" thickBot="1" x14ac:dyDescent="0.3">
      <c r="A38" s="12" t="s">
        <v>27</v>
      </c>
      <c r="B38" s="127"/>
      <c r="C38" s="13"/>
      <c r="D38" s="13"/>
      <c r="E38" s="13"/>
      <c r="F38" s="13"/>
      <c r="G38" s="94">
        <f>SUM(G33+G37)</f>
        <v>9715600</v>
      </c>
      <c r="H38" s="95">
        <f>SUM(G38-I38)</f>
        <v>9716100</v>
      </c>
      <c r="I38" s="108">
        <f>SUM(I37+I33)</f>
        <v>-500</v>
      </c>
    </row>
    <row r="39" spans="1:9" ht="13.5" thickBot="1" x14ac:dyDescent="0.25">
      <c r="A39" s="114"/>
      <c r="F39" s="127"/>
      <c r="G39" s="88"/>
      <c r="H39" s="88"/>
      <c r="I39" s="88"/>
    </row>
    <row r="40" spans="1:9" ht="16.5" thickBot="1" x14ac:dyDescent="0.3">
      <c r="A40" s="114"/>
      <c r="B40" s="15" t="s">
        <v>28</v>
      </c>
      <c r="C40" s="17"/>
      <c r="D40" s="17"/>
      <c r="E40" s="17"/>
      <c r="F40" s="114"/>
      <c r="G40" s="90">
        <f>SUM(H25)</f>
        <v>7840900</v>
      </c>
      <c r="H40" s="88"/>
      <c r="I40" s="106"/>
    </row>
    <row r="41" spans="1:9" ht="16.5" thickBot="1" x14ac:dyDescent="0.3">
      <c r="A41" s="20"/>
      <c r="B41" s="19" t="s">
        <v>29</v>
      </c>
      <c r="C41" s="20"/>
      <c r="D41" s="114"/>
      <c r="E41" s="113"/>
      <c r="F41" s="114"/>
      <c r="G41" s="98">
        <f>SUM(H38)</f>
        <v>9716100</v>
      </c>
      <c r="H41" s="97"/>
      <c r="I41" s="101"/>
    </row>
    <row r="42" spans="1:9" x14ac:dyDescent="0.2">
      <c r="A42" s="20"/>
      <c r="B42" s="19"/>
      <c r="C42" s="20"/>
      <c r="D42" s="20"/>
      <c r="E42" s="20"/>
      <c r="F42" s="20"/>
      <c r="G42" s="99"/>
      <c r="H42" s="97"/>
      <c r="I42" s="101"/>
    </row>
    <row r="43" spans="1:9" ht="16.5" thickBot="1" x14ac:dyDescent="0.3">
      <c r="A43" s="20"/>
      <c r="B43" s="22" t="s">
        <v>30</v>
      </c>
      <c r="C43" s="23"/>
      <c r="D43" s="23"/>
      <c r="E43" s="41"/>
      <c r="F43" s="23"/>
      <c r="G43" s="135">
        <f>SUM(G40-G41)</f>
        <v>-1875200</v>
      </c>
      <c r="H43" s="97"/>
      <c r="I43" s="102"/>
    </row>
    <row r="44" spans="1:9" x14ac:dyDescent="0.2">
      <c r="A44" s="20"/>
      <c r="B44" s="2"/>
      <c r="C44" s="20"/>
      <c r="D44" s="20"/>
      <c r="E44" s="20"/>
      <c r="F44" s="20"/>
      <c r="H44" s="100"/>
      <c r="I44" s="103"/>
    </row>
    <row r="45" spans="1:9" x14ac:dyDescent="0.2">
      <c r="A45" s="20"/>
      <c r="B45" s="2" t="s">
        <v>165</v>
      </c>
      <c r="C45" s="2"/>
      <c r="D45" s="2"/>
      <c r="E45" s="2"/>
      <c r="F45" s="20"/>
      <c r="H45" s="52"/>
      <c r="I45" s="104"/>
    </row>
    <row r="46" spans="1:9" x14ac:dyDescent="0.2">
      <c r="H46" s="39"/>
      <c r="I46" s="104"/>
    </row>
    <row r="47" spans="1:9" x14ac:dyDescent="0.2">
      <c r="H47" s="39"/>
      <c r="I47" s="104"/>
    </row>
    <row r="48" spans="1:9" x14ac:dyDescent="0.2">
      <c r="B48" t="s">
        <v>172</v>
      </c>
      <c r="H48" s="39"/>
      <c r="I48" s="104"/>
    </row>
    <row r="49" spans="1:9" x14ac:dyDescent="0.2">
      <c r="H49" s="87"/>
      <c r="I49" s="105"/>
    </row>
    <row r="50" spans="1:9" x14ac:dyDescent="0.2">
      <c r="D50" s="8" t="s">
        <v>166</v>
      </c>
      <c r="H50" s="39"/>
      <c r="I50" s="39"/>
    </row>
    <row r="51" spans="1:9" x14ac:dyDescent="0.2">
      <c r="B51" s="36"/>
      <c r="E51" s="1"/>
      <c r="G51" s="107"/>
      <c r="H51" s="39"/>
      <c r="I51" s="39"/>
    </row>
    <row r="52" spans="1:9" x14ac:dyDescent="0.2">
      <c r="A52" s="36"/>
      <c r="B52" s="2"/>
      <c r="C52" s="36"/>
      <c r="D52" s="36"/>
      <c r="E52" s="36"/>
      <c r="F52" s="36"/>
      <c r="G52"/>
      <c r="H52" s="39"/>
      <c r="I52" s="39"/>
    </row>
    <row r="53" spans="1:9" x14ac:dyDescent="0.2">
      <c r="A53" s="2"/>
      <c r="C53" s="2"/>
      <c r="D53" s="2"/>
      <c r="E53" s="6"/>
    </row>
  </sheetData>
  <pageMargins left="0.70866141732283472" right="0.70866141732283472" top="0.78740157480314965" bottom="0.78740157480314965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D22"/>
  <sheetViews>
    <sheetView workbookViewId="0">
      <selection activeCell="D23" sqref="D23"/>
    </sheetView>
  </sheetViews>
  <sheetFormatPr defaultRowHeight="12.75" x14ac:dyDescent="0.2"/>
  <cols>
    <col min="3" max="3" width="39" customWidth="1"/>
    <col min="4" max="4" width="31.28515625" customWidth="1"/>
  </cols>
  <sheetData>
    <row r="3" spans="4:4" x14ac:dyDescent="0.2">
      <c r="D3" s="39">
        <v>1361245.99</v>
      </c>
    </row>
    <row r="4" spans="4:4" x14ac:dyDescent="0.2">
      <c r="D4" s="39">
        <v>22252.92</v>
      </c>
    </row>
    <row r="5" spans="4:4" x14ac:dyDescent="0.2">
      <c r="D5" s="39">
        <v>123826.51</v>
      </c>
    </row>
    <row r="6" spans="4:4" x14ac:dyDescent="0.2">
      <c r="D6" s="39">
        <v>1073170.49</v>
      </c>
    </row>
    <row r="7" spans="4:4" x14ac:dyDescent="0.2">
      <c r="D7" s="39">
        <v>2811099.08</v>
      </c>
    </row>
    <row r="8" spans="4:4" x14ac:dyDescent="0.2">
      <c r="D8" s="39">
        <v>5445.93</v>
      </c>
    </row>
    <row r="9" spans="4:4" x14ac:dyDescent="0.2">
      <c r="D9" s="39">
        <v>395432</v>
      </c>
    </row>
    <row r="10" spans="4:4" x14ac:dyDescent="0.2">
      <c r="D10" s="39">
        <v>8067</v>
      </c>
    </row>
    <row r="11" spans="4:4" x14ac:dyDescent="0.2">
      <c r="D11" s="39">
        <v>4146</v>
      </c>
    </row>
    <row r="12" spans="4:4" x14ac:dyDescent="0.2">
      <c r="D12" s="39">
        <v>5085</v>
      </c>
    </row>
    <row r="13" spans="4:4" x14ac:dyDescent="0.2">
      <c r="D13" s="39">
        <v>36082.36</v>
      </c>
    </row>
    <row r="14" spans="4:4" x14ac:dyDescent="0.2">
      <c r="D14" s="39">
        <v>565510.91</v>
      </c>
    </row>
    <row r="15" spans="4:4" x14ac:dyDescent="0.2">
      <c r="D15" s="39">
        <v>51324</v>
      </c>
    </row>
    <row r="16" spans="4:4" x14ac:dyDescent="0.2">
      <c r="D16" s="39">
        <v>89837</v>
      </c>
    </row>
    <row r="17" spans="4:4" x14ac:dyDescent="0.2">
      <c r="D17" s="39">
        <v>438800</v>
      </c>
    </row>
    <row r="18" spans="4:4" x14ac:dyDescent="0.2">
      <c r="D18" s="39">
        <v>35665</v>
      </c>
    </row>
    <row r="19" spans="4:4" x14ac:dyDescent="0.2">
      <c r="D19" s="39">
        <v>485000</v>
      </c>
    </row>
    <row r="20" spans="4:4" x14ac:dyDescent="0.2">
      <c r="D20" s="39">
        <v>20000</v>
      </c>
    </row>
    <row r="21" spans="4:4" x14ac:dyDescent="0.2">
      <c r="D21" s="39"/>
    </row>
    <row r="22" spans="4:4" x14ac:dyDescent="0.2">
      <c r="D22" s="39">
        <f>SUM(D3:D21)</f>
        <v>7531990.1900000004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10,11,12</vt:lpstr>
      <vt:lpstr>2009,10,11,12</vt:lpstr>
      <vt:lpstr>List1</vt:lpstr>
      <vt:lpstr>Sestava kompatibility</vt:lpstr>
      <vt:lpstr>'2009,10,11,12'!Oblast_tisku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2019-01-02T20:57:11Z</cp:lastPrinted>
  <dcterms:created xsi:type="dcterms:W3CDTF">2006-01-04T09:08:37Z</dcterms:created>
  <dcterms:modified xsi:type="dcterms:W3CDTF">2019-04-24T18:35:56Z</dcterms:modified>
</cp:coreProperties>
</file>