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325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'2009,10,11,12'!$A$1:$M$97</definedName>
  </definedNames>
  <calcPr calcId="152511" iterateDelta="1E-4"/>
</workbook>
</file>

<file path=xl/calcChain.xml><?xml version="1.0" encoding="utf-8"?>
<calcChain xmlns="http://schemas.openxmlformats.org/spreadsheetml/2006/main">
  <c r="H84" i="8" l="1"/>
  <c r="I79" i="8"/>
  <c r="I76" i="8"/>
  <c r="H55" i="8"/>
  <c r="I54" i="8"/>
  <c r="H30" i="8" l="1"/>
  <c r="I29" i="8"/>
  <c r="I22" i="8"/>
  <c r="I21" i="8"/>
  <c r="I12" i="8"/>
  <c r="I9" i="8"/>
  <c r="I11" i="8"/>
  <c r="I8" i="8"/>
  <c r="I73" i="8" l="1"/>
  <c r="I72" i="8"/>
  <c r="I67" i="8"/>
  <c r="I69" i="8" s="1"/>
  <c r="H69" i="8" s="1"/>
  <c r="I58" i="8"/>
  <c r="H51" i="8"/>
  <c r="I50" i="8"/>
  <c r="I42" i="8"/>
  <c r="I15" i="8"/>
  <c r="I77" i="8" l="1"/>
  <c r="H77" i="8"/>
  <c r="I26" i="8"/>
  <c r="I14" i="8" l="1"/>
  <c r="I13" i="8"/>
  <c r="I10" i="8" l="1"/>
  <c r="I16" i="8" l="1"/>
  <c r="I36" i="8" s="1"/>
  <c r="H36" i="8" s="1"/>
  <c r="I62" i="8"/>
  <c r="I64" i="8" s="1"/>
  <c r="I46" i="8"/>
  <c r="H64" i="8" l="1"/>
  <c r="H16" i="8"/>
  <c r="I25" i="8"/>
  <c r="G84" i="8" l="1"/>
  <c r="I41" i="8" l="1"/>
  <c r="I43" i="8" s="1"/>
  <c r="H79" i="8" s="1"/>
  <c r="H43" i="8" l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I84" i="8" l="1"/>
  <c r="G87" i="8"/>
  <c r="H81" i="2"/>
  <c r="H83" i="2" s="1"/>
  <c r="G261" i="2"/>
  <c r="G86" i="8"/>
  <c r="G81" i="2"/>
  <c r="G83" i="2" s="1"/>
  <c r="H261" i="2"/>
  <c r="I261" i="2"/>
  <c r="I265" i="2" s="1"/>
  <c r="J81" i="2"/>
  <c r="J83" i="2" s="1"/>
  <c r="J261" i="2"/>
  <c r="J265" i="2" s="1"/>
  <c r="G89" i="8" l="1"/>
</calcChain>
</file>

<file path=xl/sharedStrings.xml><?xml version="1.0" encoding="utf-8"?>
<sst xmlns="http://schemas.openxmlformats.org/spreadsheetml/2006/main" count="255" uniqueCount="188">
  <si>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</si>
  <si>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</si>
  <si>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</si>
  <si>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</si>
  <si>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</si>
  <si>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</si>
  <si>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</si>
  <si>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</si>
  <si>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</si>
  <si>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</si>
  <si>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</si>
  <si>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</si>
  <si>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</si>
  <si>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</si>
  <si>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</si>
  <si>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</si>
  <si>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</si>
  <si>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</si>
  <si>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</si>
  <si>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</si>
  <si>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</si>
  <si>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</si>
  <si>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</si>
  <si>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</si>
  <si>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</si>
  <si>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</si>
  <si>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</si>
  <si>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</si>
  <si>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</si>
  <si>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</si>
  <si>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</si>
  <si>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</si>
  <si>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</si>
  <si>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</si>
  <si>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</si>
  <si>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</si>
  <si>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</si>
  <si>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</si>
  <si>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</si>
  <si>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</si>
  <si>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</si>
  <si>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</si>
  <si>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</si>
  <si>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</si>
  <si>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</si>
  <si>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</si>
  <si>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</si>
  <si>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</si>
  <si>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</si>
  <si>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</si>
  <si>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</si>
  <si>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</si>
  <si>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</si>
  <si>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</si>
  <si>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</si>
  <si>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</si>
  <si>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</si>
  <si>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</si>
  <si>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</si>
  <si>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</si>
  <si>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</si>
  <si>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</si>
  <si>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</si>
  <si>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</si>
  <si>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</si>
  <si>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</si>
  <si>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</si>
  <si>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</si>
  <si>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</si>
  <si>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</si>
  <si>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</si>
  <si>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</si>
  <si>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</si>
  <si>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</si>
  <si>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</si>
  <si>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</si>
  <si>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</si>
  <si>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</si>
  <si>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</si>
  <si>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</si>
  <si>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</si>
  <si>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</si>
  <si>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</si>
  <si>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</si>
  <si>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</si>
  <si>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</si>
  <si>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</si>
  <si>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</si>
  <si>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</si>
  <si>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</si>
  <si>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</si>
  <si>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</si>
  <si>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</si>
  <si>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</si>
  <si>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</si>
  <si>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</si>
  <si>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</si>
  <si>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</si>
  <si>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</si>
  <si>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</si>
  <si>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</si>
  <si>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</si>
  <si>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</si>
  <si>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</si>
  <si>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</si>
  <si>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</si>
  <si>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</si>
  <si>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</si>
  <si>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</si>
  <si>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</si>
  <si>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</si>
  <si>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</si>
  <si>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</si>
  <si>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</si>
  <si>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</si>
  <si>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</si>
  <si>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</si>
  <si>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</si>
  <si>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</si>
  <si>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</si>
  <si>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</si>
  <si>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</si>
  <si>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</si>
  <si>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</si>
  <si>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</si>
  <si>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</si>
  <si>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</si>
  <si>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</si>
  <si>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</si>
  <si>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</si>
  <si>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</si>
  <si>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</si>
  <si>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</si>
  <si>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</si>
  <si>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</si>
  <si>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</si>
  <si>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</si>
  <si>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</si>
  <si>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</si>
  <si>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</si>
  <si>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</si>
  <si>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</si>
  <si>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</si>
  <si>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</si>
  <si>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</si>
  <si>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</si>
  <si>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</si>
  <si>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</si>
  <si>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</si>
  <si>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</si>
  <si>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</si>
  <si>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</si>
  <si>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</si>
  <si>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</si>
  <si>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</si>
  <si>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</si>
  <si>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</si>
  <si>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</si>
  <si>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</si>
  <si>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</si>
  <si>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</si>
  <si>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</si>
  <si>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</si>
  <si>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</si>
  <si>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</si>
  <si>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Poplatek za komunální odpad</t>
  </si>
  <si>
    <t>Daň z hazardních her</t>
  </si>
  <si>
    <t>Výdaje na dodav.poříz.info</t>
  </si>
  <si>
    <t xml:space="preserve"> </t>
  </si>
  <si>
    <t>Finanční vypořádání z minukých let</t>
  </si>
  <si>
    <t>Rozpočtové opatření č. 6/2018</t>
  </si>
  <si>
    <t>schv. rozp. vč. RO č. 5/2018</t>
  </si>
  <si>
    <t xml:space="preserve">         RO č. 6/2018</t>
  </si>
  <si>
    <t>Ve Hvozdnici 02. 11.2018</t>
  </si>
  <si>
    <t>NI př.transf. Ze všeob.pokl.st.rozp.</t>
  </si>
  <si>
    <t>Ostatní NI př.transf. od rozp. úz. ur.</t>
  </si>
  <si>
    <t>Ostatní příjmy fin. vypoř. min. let</t>
  </si>
  <si>
    <t>Odvád. a čišt. odp. vod a nakládání s kaly</t>
  </si>
  <si>
    <t>Využití volného času dětí a mládeže</t>
  </si>
  <si>
    <t>Daň z příjmu FO placená plátci</t>
  </si>
  <si>
    <t>DPH</t>
  </si>
  <si>
    <t>Využívání a zneškodňování ostatních odpadů</t>
  </si>
  <si>
    <t>Výdaje na dodavat.opravy a údržbu</t>
  </si>
  <si>
    <t>Služby elektronických komunikací</t>
  </si>
  <si>
    <t>Výdaje na nákup SW</t>
  </si>
  <si>
    <t xml:space="preserve">Výdaje na pohoštění </t>
  </si>
  <si>
    <t>razítko obce</t>
  </si>
  <si>
    <t>JUDr. Helena Kučerová, Ph.D., v.r.,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</si>
</sst>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165" fontId="16" fillId="0" borderId="0" xfId="0" applyNumberFormat="1" applyFont="1"/>
    <xf numFmtId="165" fontId="19" fillId="0" borderId="11" xfId="0" applyNumberFormat="1" applyFont="1" applyFill="1" applyBorder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0" fontId="0" fillId="0" borderId="17" xfId="0" applyBorder="1"/>
    <xf numFmtId="4" fontId="12" fillId="0" borderId="0" xfId="0" applyNumberFormat="1" applyFont="1" applyAlignment="1">
      <alignment horizontal="center"/>
    </xf>
    <xf numFmtId="4" fontId="21" fillId="0" borderId="2" xfId="0" applyNumberFormat="1" applyFont="1" applyBorder="1" applyAlignment="1">
      <alignment horizontal="centerContinuous"/>
    </xf>
    <xf numFmtId="4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 indent="1" shrinkToFit="1"/>
    </xf>
    <xf numFmtId="165" fontId="0" fillId="0" borderId="0" xfId="0" applyNumberFormat="1" applyAlignment="1">
      <alignment horizontal="right" vertical="center" indent="1" shrinkToFit="1"/>
    </xf>
    <xf numFmtId="165" fontId="9" fillId="0" borderId="0" xfId="0" applyNumberFormat="1" applyFont="1" applyAlignment="1">
      <alignment horizontal="right" indent="1" shrinkToFit="1"/>
    </xf>
    <xf numFmtId="164" fontId="0" fillId="0" borderId="0" xfId="0" applyNumberFormat="1" applyAlignment="1">
      <alignment horizontal="right" vertical="center" indent="1" shrinkToFit="1"/>
    </xf>
    <xf numFmtId="166" fontId="0" fillId="0" borderId="0" xfId="0" applyNumberForma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4" fontId="0" fillId="0" borderId="0" xfId="0" applyNumberFormat="1" applyAlignment="1">
      <alignment horizontal="right" indent="2" shrinkToFit="1"/>
    </xf>
    <xf numFmtId="4" fontId="0" fillId="0" borderId="0" xfId="0" applyNumberFormat="1" applyAlignment="1">
      <alignment horizontal="right" vertical="center" indent="2" shrinkToFit="1"/>
    </xf>
    <xf numFmtId="4" fontId="9" fillId="0" borderId="0" xfId="0" applyNumberFormat="1" applyFont="1" applyAlignment="1">
      <alignment horizontal="right" indent="2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view="pageBreakPreview" zoomScale="140" zoomScaleNormal="100" zoomScaleSheetLayoutView="140" workbookViewId="0">
      <pane ySplit="4" topLeftCell="A77" activePane="bottomLeft" state="frozen"/>
      <selection pane="bottomLeft" activeCell="D96" sqref="D96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7.140625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171</v>
      </c>
      <c r="H2" t="s">
        <v>172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170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22"/>
    </row>
    <row r="6" spans="1:17" ht="15.75" x14ac:dyDescent="0.25">
      <c r="A6" s="4" t="s">
        <v>0</v>
      </c>
      <c r="H6" s="122"/>
    </row>
    <row r="7" spans="1:17" ht="15.75" x14ac:dyDescent="0.25">
      <c r="A7" s="4" t="s">
        <v>1</v>
      </c>
      <c r="H7" s="122"/>
    </row>
    <row r="8" spans="1:17" ht="15.75" x14ac:dyDescent="0.25">
      <c r="A8" s="4"/>
      <c r="B8" s="36">
        <v>1111</v>
      </c>
      <c r="C8" t="s">
        <v>179</v>
      </c>
      <c r="G8" s="141">
        <v>1200000</v>
      </c>
      <c r="H8" s="142">
        <v>1228100</v>
      </c>
      <c r="I8" s="143">
        <f>SUM(H8-G8)</f>
        <v>28100</v>
      </c>
    </row>
    <row r="9" spans="1:17" ht="15.75" x14ac:dyDescent="0.25">
      <c r="A9" s="4"/>
      <c r="B9" s="36">
        <v>1211</v>
      </c>
      <c r="C9" t="s">
        <v>180</v>
      </c>
      <c r="G9" s="141">
        <v>2300000</v>
      </c>
      <c r="H9" s="142">
        <v>2471600</v>
      </c>
      <c r="I9" s="143">
        <f>SUM(H9-G9)</f>
        <v>171600</v>
      </c>
    </row>
    <row r="10" spans="1:17" ht="15.75" x14ac:dyDescent="0.25">
      <c r="A10" s="4"/>
      <c r="B10" s="36">
        <v>1337</v>
      </c>
      <c r="C10" t="s">
        <v>165</v>
      </c>
      <c r="G10" s="141">
        <v>391000</v>
      </c>
      <c r="H10" s="142">
        <v>395500</v>
      </c>
      <c r="I10" s="143">
        <f>SUM(H10-G10)</f>
        <v>4500</v>
      </c>
    </row>
    <row r="11" spans="1:17" ht="15.75" x14ac:dyDescent="0.25">
      <c r="A11" s="4"/>
      <c r="B11" s="36">
        <v>1341</v>
      </c>
      <c r="C11" t="s">
        <v>9</v>
      </c>
      <c r="G11" s="135">
        <v>8000</v>
      </c>
      <c r="H11" s="136">
        <v>8100</v>
      </c>
      <c r="I11" s="137">
        <f>SUM(H11-G11)</f>
        <v>100</v>
      </c>
    </row>
    <row r="12" spans="1:17" ht="15.75" x14ac:dyDescent="0.25">
      <c r="A12" s="4"/>
      <c r="B12" s="36">
        <v>1361</v>
      </c>
      <c r="C12" t="s">
        <v>11</v>
      </c>
      <c r="G12" s="135">
        <v>4000</v>
      </c>
      <c r="H12" s="136">
        <v>4600</v>
      </c>
      <c r="I12" s="137">
        <f>SUM(H12-G12)</f>
        <v>600</v>
      </c>
    </row>
    <row r="13" spans="1:17" ht="15.75" x14ac:dyDescent="0.25">
      <c r="A13" s="4"/>
      <c r="B13" s="36">
        <v>1381</v>
      </c>
      <c r="C13" t="s">
        <v>166</v>
      </c>
      <c r="G13" s="135">
        <v>18200</v>
      </c>
      <c r="H13" s="136">
        <v>27500</v>
      </c>
      <c r="I13" s="137">
        <f>SUM(H13-G13)</f>
        <v>9300</v>
      </c>
    </row>
    <row r="14" spans="1:17" ht="15.75" x14ac:dyDescent="0.25">
      <c r="A14" s="4"/>
      <c r="B14" s="36">
        <v>4111</v>
      </c>
      <c r="C14" t="s">
        <v>174</v>
      </c>
      <c r="G14" s="135">
        <v>40000</v>
      </c>
      <c r="H14" s="136">
        <v>51400</v>
      </c>
      <c r="I14" s="137">
        <f>SUM(H14-G14)</f>
        <v>11400</v>
      </c>
    </row>
    <row r="15" spans="1:17" ht="15.75" x14ac:dyDescent="0.25">
      <c r="A15" s="4"/>
      <c r="B15" s="36">
        <v>4129</v>
      </c>
      <c r="C15" t="s">
        <v>175</v>
      </c>
      <c r="G15" s="135">
        <v>0</v>
      </c>
      <c r="H15" s="136">
        <v>20000</v>
      </c>
      <c r="I15" s="137">
        <f>SUM(H15-G15)</f>
        <v>20000</v>
      </c>
    </row>
    <row r="16" spans="1:17" ht="15.75" x14ac:dyDescent="0.25">
      <c r="A16" s="4"/>
      <c r="G16" s="138">
        <v>6548700</v>
      </c>
      <c r="H16" s="139">
        <f>SUM(G16+I16)</f>
        <v>6794300</v>
      </c>
      <c r="I16" s="140">
        <f>SUM(I8:I15)</f>
        <v>245600</v>
      </c>
    </row>
    <row r="17" spans="1:17" ht="15.75" x14ac:dyDescent="0.25">
      <c r="A17" s="4"/>
      <c r="G17" s="130"/>
      <c r="H17" s="122"/>
      <c r="I17" s="134"/>
    </row>
    <row r="18" spans="1:17" x14ac:dyDescent="0.2">
      <c r="A18" s="36" t="s">
        <v>162</v>
      </c>
      <c r="G18" s="123"/>
      <c r="H18" s="123"/>
      <c r="I18" s="120"/>
      <c r="J18" s="88"/>
      <c r="K18" s="39"/>
      <c r="L18" s="39"/>
      <c r="M18" s="83"/>
      <c r="N18" s="39"/>
      <c r="O18" s="39"/>
      <c r="P18" s="39"/>
      <c r="Q18" s="39"/>
    </row>
    <row r="19" spans="1:17" x14ac:dyDescent="0.2">
      <c r="A19" s="36"/>
      <c r="G19" s="124" t="s">
        <v>168</v>
      </c>
      <c r="H19" s="124"/>
      <c r="I19" s="120"/>
      <c r="J19" s="88"/>
      <c r="K19" s="39"/>
      <c r="L19" s="39"/>
      <c r="M19" s="83"/>
      <c r="N19" s="39"/>
      <c r="O19" s="39"/>
      <c r="P19" s="39"/>
      <c r="Q19" s="39"/>
    </row>
    <row r="20" spans="1:17" x14ac:dyDescent="0.2">
      <c r="A20" s="36">
        <v>2212</v>
      </c>
      <c r="B20" s="36" t="s">
        <v>22</v>
      </c>
      <c r="G20" s="123"/>
      <c r="H20" s="123"/>
      <c r="I20" s="119"/>
      <c r="J20" s="88"/>
      <c r="K20" s="39"/>
      <c r="L20" s="39"/>
      <c r="M20" s="83"/>
      <c r="N20" s="39"/>
      <c r="O20" s="39"/>
      <c r="P20" s="39"/>
      <c r="Q20" s="39"/>
    </row>
    <row r="21" spans="1:17" x14ac:dyDescent="0.2">
      <c r="B21">
        <v>2321</v>
      </c>
      <c r="C21" t="s">
        <v>147</v>
      </c>
      <c r="G21" s="123">
        <v>9200</v>
      </c>
      <c r="H21" s="123">
        <v>27300</v>
      </c>
      <c r="I21" s="119">
        <f>SUM(H21-G21)</f>
        <v>18100</v>
      </c>
      <c r="J21" s="88"/>
      <c r="K21" s="39"/>
      <c r="L21" s="39"/>
      <c r="M21" s="83"/>
      <c r="N21" s="39"/>
      <c r="O21" s="39"/>
      <c r="P21" s="39"/>
      <c r="Q21" s="39"/>
    </row>
    <row r="22" spans="1:17" x14ac:dyDescent="0.2">
      <c r="A22" s="36">
        <v>2212</v>
      </c>
      <c r="G22" s="124">
        <v>9200</v>
      </c>
      <c r="H22" s="124">
        <v>27300</v>
      </c>
      <c r="I22" s="120">
        <f>SUM(H22-G22)</f>
        <v>18100</v>
      </c>
      <c r="J22" s="88"/>
      <c r="K22" s="39"/>
      <c r="L22" s="39"/>
      <c r="M22" s="83"/>
      <c r="N22" s="39"/>
      <c r="O22" s="39"/>
      <c r="P22" s="39"/>
      <c r="Q22" s="39"/>
    </row>
    <row r="23" spans="1:17" x14ac:dyDescent="0.2">
      <c r="A23" s="36"/>
      <c r="G23" s="124"/>
      <c r="H23" s="124"/>
      <c r="I23" s="120"/>
      <c r="J23" s="88"/>
      <c r="K23" s="39"/>
      <c r="L23" s="39"/>
      <c r="M23" s="83"/>
      <c r="N23" s="39"/>
      <c r="O23" s="39"/>
      <c r="P23" s="39"/>
      <c r="Q23" s="39"/>
    </row>
    <row r="24" spans="1:17" x14ac:dyDescent="0.2">
      <c r="A24" s="36">
        <v>3632</v>
      </c>
      <c r="B24" s="36" t="s">
        <v>16</v>
      </c>
      <c r="G24" s="123"/>
      <c r="H24" s="123"/>
      <c r="I24" s="119"/>
      <c r="J24" s="88"/>
      <c r="K24" s="39"/>
      <c r="L24" s="39"/>
      <c r="M24" s="83"/>
      <c r="N24" s="39"/>
      <c r="O24" s="39"/>
      <c r="P24" s="39"/>
      <c r="Q24" s="39"/>
    </row>
    <row r="25" spans="1:17" x14ac:dyDescent="0.2">
      <c r="B25">
        <v>2111</v>
      </c>
      <c r="C25" t="s">
        <v>81</v>
      </c>
      <c r="G25" s="123">
        <v>16200</v>
      </c>
      <c r="H25" s="123">
        <v>36200</v>
      </c>
      <c r="I25" s="119">
        <f>SUM(H25-G25)</f>
        <v>20000</v>
      </c>
    </row>
    <row r="26" spans="1:17" x14ac:dyDescent="0.2">
      <c r="A26" s="36">
        <v>3632</v>
      </c>
      <c r="G26" s="124">
        <v>16200</v>
      </c>
      <c r="H26" s="124">
        <v>36200</v>
      </c>
      <c r="I26" s="120">
        <f>SUM(H26-G26)</f>
        <v>20000</v>
      </c>
    </row>
    <row r="27" spans="1:17" x14ac:dyDescent="0.2">
      <c r="A27" s="36"/>
      <c r="G27" s="124"/>
      <c r="H27" s="124"/>
      <c r="I27" s="120"/>
    </row>
    <row r="28" spans="1:17" x14ac:dyDescent="0.2">
      <c r="A28" s="36">
        <v>6171</v>
      </c>
      <c r="B28" s="36" t="s">
        <v>25</v>
      </c>
      <c r="G28" s="112"/>
      <c r="H28" s="124"/>
      <c r="I28" s="120"/>
    </row>
    <row r="29" spans="1:17" x14ac:dyDescent="0.2">
      <c r="A29" s="36"/>
      <c r="B29">
        <v>3111</v>
      </c>
      <c r="C29" t="s">
        <v>97</v>
      </c>
      <c r="F29" s="36"/>
      <c r="G29" s="89">
        <v>0</v>
      </c>
      <c r="H29" s="125">
        <v>50500</v>
      </c>
      <c r="I29" s="119">
        <f>SUM(H29-G29)</f>
        <v>50500</v>
      </c>
    </row>
    <row r="30" spans="1:17" x14ac:dyDescent="0.2">
      <c r="A30" s="36">
        <v>6171</v>
      </c>
      <c r="G30" s="112">
        <v>984100</v>
      </c>
      <c r="H30" s="124">
        <f>SUM(G30+I30)</f>
        <v>1034600</v>
      </c>
      <c r="I30" s="120">
        <v>50500</v>
      </c>
    </row>
    <row r="31" spans="1:17" x14ac:dyDescent="0.2">
      <c r="A31" s="36"/>
      <c r="G31" s="112"/>
      <c r="H31" s="124"/>
      <c r="I31" s="120"/>
    </row>
    <row r="32" spans="1:17" x14ac:dyDescent="0.2">
      <c r="A32" s="36">
        <v>6402</v>
      </c>
      <c r="B32" s="36" t="s">
        <v>169</v>
      </c>
      <c r="G32" s="112"/>
      <c r="H32" s="124"/>
      <c r="I32" s="120"/>
    </row>
    <row r="33" spans="1:10" x14ac:dyDescent="0.2">
      <c r="A33" s="36"/>
      <c r="B33">
        <v>2222</v>
      </c>
      <c r="C33" t="s">
        <v>176</v>
      </c>
      <c r="F33" s="36"/>
      <c r="G33" s="89">
        <v>0</v>
      </c>
      <c r="H33" s="125">
        <v>5600</v>
      </c>
      <c r="I33" s="119">
        <v>5600</v>
      </c>
    </row>
    <row r="34" spans="1:10" x14ac:dyDescent="0.2">
      <c r="A34" s="36">
        <v>6402</v>
      </c>
      <c r="G34" s="112">
        <v>560000</v>
      </c>
      <c r="H34" s="124">
        <v>565600</v>
      </c>
      <c r="I34" s="120">
        <v>5600</v>
      </c>
    </row>
    <row r="35" spans="1:10" ht="13.5" thickBot="1" x14ac:dyDescent="0.25">
      <c r="G35" s="88"/>
      <c r="H35" s="123"/>
      <c r="I35" s="118"/>
    </row>
    <row r="36" spans="1:10" ht="16.5" thickBot="1" x14ac:dyDescent="0.3">
      <c r="A36" s="12" t="s">
        <v>20</v>
      </c>
      <c r="B36" s="13"/>
      <c r="C36" s="13"/>
      <c r="D36" s="13"/>
      <c r="E36" s="13"/>
      <c r="F36" s="13"/>
      <c r="G36" s="90">
        <v>9307700</v>
      </c>
      <c r="H36" s="126">
        <f>SUM(G36+I36)</f>
        <v>9647500</v>
      </c>
      <c r="I36" s="133">
        <f>SUM(I34+I30+I26+I22+I16)</f>
        <v>339800</v>
      </c>
    </row>
    <row r="37" spans="1:10" ht="15.75" x14ac:dyDescent="0.25">
      <c r="A37" s="4"/>
      <c r="B37" s="4"/>
      <c r="C37" s="4"/>
      <c r="D37" s="4"/>
      <c r="E37" s="4"/>
      <c r="F37" s="4"/>
      <c r="G37" s="88"/>
      <c r="H37" s="88"/>
      <c r="I37" s="88"/>
    </row>
    <row r="38" spans="1:10" ht="18" x14ac:dyDescent="0.25">
      <c r="A38" s="9" t="s">
        <v>21</v>
      </c>
      <c r="G38" s="88"/>
      <c r="H38" s="88"/>
      <c r="I38" s="88"/>
    </row>
    <row r="39" spans="1:10" ht="18" x14ac:dyDescent="0.25">
      <c r="A39" s="9"/>
      <c r="G39" s="88"/>
      <c r="H39" s="88"/>
      <c r="I39" s="88"/>
    </row>
    <row r="40" spans="1:10" ht="15" x14ac:dyDescent="0.25">
      <c r="A40" s="110">
        <v>2310</v>
      </c>
      <c r="C40" s="36" t="s">
        <v>15</v>
      </c>
      <c r="G40" s="88"/>
      <c r="H40" s="88"/>
      <c r="I40" s="88"/>
    </row>
    <row r="41" spans="1:10" ht="15" x14ac:dyDescent="0.25">
      <c r="A41" s="110"/>
      <c r="B41">
        <v>5154</v>
      </c>
      <c r="C41" t="s">
        <v>164</v>
      </c>
      <c r="G41" s="88">
        <v>47900</v>
      </c>
      <c r="H41" s="88">
        <v>56000</v>
      </c>
      <c r="I41" s="111">
        <f>SUM(G41-H41)</f>
        <v>-8100</v>
      </c>
      <c r="J41" s="39"/>
    </row>
    <row r="42" spans="1:10" ht="15" x14ac:dyDescent="0.25">
      <c r="A42" s="110"/>
      <c r="B42">
        <v>5169</v>
      </c>
      <c r="C42" t="s">
        <v>37</v>
      </c>
      <c r="G42" s="88">
        <v>35000</v>
      </c>
      <c r="H42" s="88">
        <v>52900</v>
      </c>
      <c r="I42" s="111">
        <f>SUM(G42-H42)</f>
        <v>-17900</v>
      </c>
      <c r="J42" s="39"/>
    </row>
    <row r="43" spans="1:10" ht="15" x14ac:dyDescent="0.25">
      <c r="A43" s="110">
        <v>2310</v>
      </c>
      <c r="G43" s="112">
        <v>142900</v>
      </c>
      <c r="H43" s="112">
        <f>SUM(G43-I43)</f>
        <v>168900</v>
      </c>
      <c r="I43" s="113">
        <f>SUM(I41+I42)</f>
        <v>-26000</v>
      </c>
    </row>
    <row r="44" spans="1:10" ht="15" x14ac:dyDescent="0.25">
      <c r="A44" s="110"/>
      <c r="G44" s="88"/>
      <c r="H44" s="88"/>
      <c r="I44" s="88"/>
    </row>
    <row r="45" spans="1:10" ht="15" x14ac:dyDescent="0.25">
      <c r="A45" s="110">
        <v>2321</v>
      </c>
      <c r="C45" s="36" t="s">
        <v>177</v>
      </c>
      <c r="G45" s="88"/>
      <c r="H45" s="88"/>
      <c r="I45" s="88"/>
    </row>
    <row r="46" spans="1:10" ht="15" x14ac:dyDescent="0.25">
      <c r="A46" s="110"/>
      <c r="B46">
        <v>5169</v>
      </c>
      <c r="C46" t="s">
        <v>37</v>
      </c>
      <c r="G46" s="88">
        <v>20000</v>
      </c>
      <c r="H46" s="88">
        <v>21700</v>
      </c>
      <c r="I46" s="111">
        <f>SUM(G46-H46)</f>
        <v>-1700</v>
      </c>
    </row>
    <row r="47" spans="1:10" ht="15" x14ac:dyDescent="0.25">
      <c r="A47" s="110">
        <v>2321</v>
      </c>
      <c r="G47" s="112">
        <v>30000</v>
      </c>
      <c r="H47" s="112">
        <v>31700</v>
      </c>
      <c r="I47" s="113">
        <v>-1700</v>
      </c>
    </row>
    <row r="48" spans="1:10" ht="15" x14ac:dyDescent="0.25">
      <c r="A48" s="110"/>
      <c r="G48" s="88"/>
      <c r="H48" s="112"/>
      <c r="I48" s="116"/>
    </row>
    <row r="49" spans="1:9" ht="15" x14ac:dyDescent="0.25">
      <c r="A49" s="110">
        <v>3421</v>
      </c>
      <c r="C49" s="36" t="s">
        <v>178</v>
      </c>
      <c r="G49" s="88"/>
      <c r="H49" s="88"/>
      <c r="I49" s="88"/>
    </row>
    <row r="50" spans="1:9" ht="15" x14ac:dyDescent="0.25">
      <c r="A50" s="110"/>
      <c r="B50">
        <v>5139</v>
      </c>
      <c r="C50" t="s">
        <v>49</v>
      </c>
      <c r="G50" s="89">
        <v>13700</v>
      </c>
      <c r="H50" s="89">
        <v>15900</v>
      </c>
      <c r="I50" s="111">
        <f>SUM(G50-H50)</f>
        <v>-2200</v>
      </c>
    </row>
    <row r="51" spans="1:9" ht="15" x14ac:dyDescent="0.25">
      <c r="A51" s="110">
        <v>3421</v>
      </c>
      <c r="G51" s="112">
        <v>53700</v>
      </c>
      <c r="H51" s="112">
        <f>SUM(G51-I51)</f>
        <v>55900</v>
      </c>
      <c r="I51" s="113">
        <v>-2200</v>
      </c>
    </row>
    <row r="52" spans="1:9" ht="15" x14ac:dyDescent="0.25">
      <c r="A52" s="110"/>
      <c r="G52" s="112"/>
      <c r="H52" s="112"/>
      <c r="I52" s="113"/>
    </row>
    <row r="53" spans="1:9" ht="15" x14ac:dyDescent="0.25">
      <c r="A53" s="110">
        <v>3631</v>
      </c>
      <c r="C53" s="36" t="s">
        <v>131</v>
      </c>
      <c r="G53" s="88"/>
      <c r="H53" s="88"/>
      <c r="I53" s="88"/>
    </row>
    <row r="54" spans="1:9" ht="15" x14ac:dyDescent="0.25">
      <c r="A54" s="110"/>
      <c r="B54">
        <v>5169</v>
      </c>
      <c r="C54" t="s">
        <v>37</v>
      </c>
      <c r="G54" s="89">
        <v>79000</v>
      </c>
      <c r="H54" s="89">
        <v>80600</v>
      </c>
      <c r="I54" s="111">
        <f>SUM(G54-H54)</f>
        <v>-1600</v>
      </c>
    </row>
    <row r="55" spans="1:9" ht="15" x14ac:dyDescent="0.25">
      <c r="A55" s="110">
        <v>3631</v>
      </c>
      <c r="G55" s="112">
        <v>169000</v>
      </c>
      <c r="H55" s="112">
        <f>SUM(G55-I55)</f>
        <v>170600</v>
      </c>
      <c r="I55" s="113">
        <v>-1600</v>
      </c>
    </row>
    <row r="56" spans="1:9" ht="15" x14ac:dyDescent="0.25">
      <c r="A56" s="110"/>
      <c r="G56" s="112"/>
      <c r="H56" s="112"/>
      <c r="I56" s="113"/>
    </row>
    <row r="57" spans="1:9" ht="15" x14ac:dyDescent="0.25">
      <c r="A57" s="110">
        <v>3726</v>
      </c>
      <c r="C57" s="36" t="s">
        <v>181</v>
      </c>
      <c r="G57" s="88"/>
      <c r="H57" s="88"/>
      <c r="I57" s="88"/>
    </row>
    <row r="58" spans="1:9" ht="15" x14ac:dyDescent="0.25">
      <c r="A58" s="110"/>
      <c r="B58">
        <v>5169</v>
      </c>
      <c r="C58" t="s">
        <v>37</v>
      </c>
      <c r="G58" s="89">
        <v>0</v>
      </c>
      <c r="H58" s="89">
        <v>8000</v>
      </c>
      <c r="I58" s="111">
        <f>SUM(G58-H58)</f>
        <v>-8000</v>
      </c>
    </row>
    <row r="59" spans="1:9" ht="15" x14ac:dyDescent="0.25">
      <c r="A59" s="110">
        <v>3726</v>
      </c>
      <c r="G59" s="112">
        <v>0</v>
      </c>
      <c r="H59" s="112">
        <v>8000</v>
      </c>
      <c r="I59" s="113">
        <v>-8000</v>
      </c>
    </row>
    <row r="60" spans="1:9" ht="15" x14ac:dyDescent="0.25">
      <c r="A60" s="110"/>
      <c r="G60" s="112"/>
      <c r="H60" s="112"/>
      <c r="I60" s="113"/>
    </row>
    <row r="61" spans="1:9" ht="15" x14ac:dyDescent="0.25">
      <c r="A61" s="110">
        <v>5512</v>
      </c>
      <c r="C61" s="36" t="s">
        <v>56</v>
      </c>
      <c r="G61" s="88"/>
      <c r="H61" s="88"/>
      <c r="I61" s="88"/>
    </row>
    <row r="62" spans="1:9" ht="15" x14ac:dyDescent="0.25">
      <c r="A62" s="110"/>
      <c r="B62">
        <v>5169</v>
      </c>
      <c r="C62" t="s">
        <v>37</v>
      </c>
      <c r="G62" s="89">
        <v>14700</v>
      </c>
      <c r="H62" s="89">
        <v>28800</v>
      </c>
      <c r="I62" s="111">
        <f>SUM(G62-H62)</f>
        <v>-14100</v>
      </c>
    </row>
    <row r="63" spans="1:9" ht="15" x14ac:dyDescent="0.25">
      <c r="A63" s="110"/>
      <c r="B63">
        <v>5171</v>
      </c>
      <c r="C63" t="s">
        <v>182</v>
      </c>
      <c r="G63" s="89">
        <v>0</v>
      </c>
      <c r="H63" s="89">
        <v>2800</v>
      </c>
      <c r="I63" s="111">
        <v>-2800</v>
      </c>
    </row>
    <row r="64" spans="1:9" ht="15" x14ac:dyDescent="0.25">
      <c r="A64" s="110">
        <v>5512</v>
      </c>
      <c r="G64" s="112">
        <v>135700</v>
      </c>
      <c r="H64" s="112">
        <f>SUM(G64-I64)</f>
        <v>152600</v>
      </c>
      <c r="I64" s="113">
        <f>SUM(I62+I63)</f>
        <v>-16900</v>
      </c>
    </row>
    <row r="65" spans="1:9" ht="15" x14ac:dyDescent="0.25">
      <c r="A65" s="110"/>
      <c r="G65" s="112"/>
      <c r="H65" s="112"/>
      <c r="I65" s="113"/>
    </row>
    <row r="66" spans="1:9" ht="15" x14ac:dyDescent="0.25">
      <c r="A66" s="110">
        <v>6115</v>
      </c>
      <c r="C66" s="36" t="s">
        <v>138</v>
      </c>
      <c r="G66" s="88"/>
      <c r="H66" s="88"/>
      <c r="I66" s="88"/>
    </row>
    <row r="67" spans="1:9" ht="15" x14ac:dyDescent="0.25">
      <c r="A67" s="110"/>
      <c r="B67">
        <v>5139</v>
      </c>
      <c r="C67" s="42" t="s">
        <v>49</v>
      </c>
      <c r="G67" s="88">
        <v>4500</v>
      </c>
      <c r="H67" s="88">
        <v>11500</v>
      </c>
      <c r="I67" s="111">
        <f>SUM(G67-H67)</f>
        <v>-7000</v>
      </c>
    </row>
    <row r="68" spans="1:9" ht="15" x14ac:dyDescent="0.25">
      <c r="A68" s="110"/>
      <c r="B68">
        <v>5162</v>
      </c>
      <c r="C68" s="42" t="s">
        <v>183</v>
      </c>
      <c r="G68" s="88">
        <v>1500</v>
      </c>
      <c r="H68" s="88">
        <v>1900</v>
      </c>
      <c r="I68" s="111">
        <v>-400</v>
      </c>
    </row>
    <row r="69" spans="1:9" ht="15" x14ac:dyDescent="0.25">
      <c r="A69" s="110">
        <v>6115</v>
      </c>
      <c r="G69" s="112">
        <v>20000</v>
      </c>
      <c r="H69" s="112">
        <f>SUM(G69-I69)</f>
        <v>27400</v>
      </c>
      <c r="I69" s="132">
        <f>SUM(I67:I68)</f>
        <v>-7400</v>
      </c>
    </row>
    <row r="70" spans="1:9" ht="15" x14ac:dyDescent="0.25">
      <c r="A70" s="110"/>
      <c r="G70" s="112"/>
      <c r="H70" s="112"/>
      <c r="I70" s="113"/>
    </row>
    <row r="71" spans="1:9" ht="15" x14ac:dyDescent="0.25">
      <c r="A71" s="110">
        <v>6171</v>
      </c>
      <c r="C71" s="36" t="s">
        <v>25</v>
      </c>
      <c r="G71" s="88"/>
      <c r="H71" s="88"/>
      <c r="I71" s="88"/>
    </row>
    <row r="72" spans="1:9" ht="15" x14ac:dyDescent="0.25">
      <c r="A72" s="110"/>
      <c r="B72">
        <v>5139</v>
      </c>
      <c r="C72" s="42" t="s">
        <v>49</v>
      </c>
      <c r="G72" s="88">
        <v>93700</v>
      </c>
      <c r="H72" s="88">
        <v>104600</v>
      </c>
      <c r="I72" s="111">
        <f>SUM(G72-H72)</f>
        <v>-10900</v>
      </c>
    </row>
    <row r="73" spans="1:9" ht="15" x14ac:dyDescent="0.25">
      <c r="A73" s="110"/>
      <c r="B73">
        <v>5166</v>
      </c>
      <c r="C73" s="42" t="s">
        <v>167</v>
      </c>
      <c r="G73" s="88">
        <v>72700</v>
      </c>
      <c r="H73" s="88">
        <v>97700</v>
      </c>
      <c r="I73" s="111">
        <f>SUM(G73-H73)</f>
        <v>-25000</v>
      </c>
    </row>
    <row r="74" spans="1:9" ht="15" x14ac:dyDescent="0.25">
      <c r="A74" s="110"/>
      <c r="B74">
        <v>5172</v>
      </c>
      <c r="C74" s="42" t="s">
        <v>184</v>
      </c>
      <c r="G74" s="88">
        <v>0</v>
      </c>
      <c r="H74" s="88">
        <v>6000</v>
      </c>
      <c r="I74" s="111">
        <v>-6000</v>
      </c>
    </row>
    <row r="75" spans="1:9" ht="15" x14ac:dyDescent="0.25">
      <c r="A75" s="110"/>
      <c r="B75">
        <v>5175</v>
      </c>
      <c r="C75" s="42" t="s">
        <v>185</v>
      </c>
      <c r="G75" s="88">
        <v>5000</v>
      </c>
      <c r="H75" s="88">
        <v>5200</v>
      </c>
      <c r="I75" s="111">
        <v>-200</v>
      </c>
    </row>
    <row r="76" spans="1:9" ht="15" x14ac:dyDescent="0.25">
      <c r="A76" s="110"/>
      <c r="B76">
        <v>6121</v>
      </c>
      <c r="C76" s="42" t="s">
        <v>110</v>
      </c>
      <c r="G76" s="88">
        <v>870400</v>
      </c>
      <c r="H76" s="88">
        <v>879800</v>
      </c>
      <c r="I76" s="111">
        <f>SUM(G76-H76)</f>
        <v>-9400</v>
      </c>
    </row>
    <row r="77" spans="1:9" ht="15" x14ac:dyDescent="0.25">
      <c r="A77" s="110">
        <v>6171</v>
      </c>
      <c r="G77" s="112">
        <v>2989900</v>
      </c>
      <c r="H77" s="112">
        <f>SUM(G77-I77)</f>
        <v>3041400</v>
      </c>
      <c r="I77" s="132">
        <f>SUM(I72:I76)</f>
        <v>-51500</v>
      </c>
    </row>
    <row r="78" spans="1:9" ht="15.75" thickBot="1" x14ac:dyDescent="0.3">
      <c r="A78" s="110"/>
      <c r="B78" s="131"/>
      <c r="G78" s="112"/>
      <c r="H78" s="112"/>
      <c r="I78" s="113"/>
    </row>
    <row r="79" spans="1:9" ht="16.5" thickBot="1" x14ac:dyDescent="0.3">
      <c r="A79" s="12" t="s">
        <v>26</v>
      </c>
      <c r="B79" s="127"/>
      <c r="C79" s="13"/>
      <c r="D79" s="13"/>
      <c r="E79" s="13"/>
      <c r="F79" s="13"/>
      <c r="G79" s="96">
        <v>9573600</v>
      </c>
      <c r="H79" s="92">
        <f>SUM(G79-I79)</f>
        <v>9688900</v>
      </c>
      <c r="I79" s="117">
        <f>SUM(I77+I69+I64+I59+I55+I51+I47+I43)</f>
        <v>-115300</v>
      </c>
    </row>
    <row r="80" spans="1:9" x14ac:dyDescent="0.2">
      <c r="C80" s="36" t="s">
        <v>33</v>
      </c>
      <c r="F80" s="17"/>
      <c r="G80" s="91"/>
      <c r="H80" s="88"/>
      <c r="I80" s="89"/>
    </row>
    <row r="81" spans="1:9" x14ac:dyDescent="0.2">
      <c r="B81">
        <v>8124</v>
      </c>
      <c r="C81" t="s">
        <v>82</v>
      </c>
      <c r="F81" s="115"/>
      <c r="G81" s="91">
        <v>165600</v>
      </c>
      <c r="H81" s="91">
        <v>165600</v>
      </c>
      <c r="I81" s="121">
        <v>0</v>
      </c>
    </row>
    <row r="82" spans="1:9" x14ac:dyDescent="0.2">
      <c r="B82" s="115">
        <v>8124</v>
      </c>
      <c r="C82" t="s">
        <v>160</v>
      </c>
      <c r="G82" s="91">
        <v>288000</v>
      </c>
      <c r="H82" s="91">
        <v>288000</v>
      </c>
      <c r="I82" s="121">
        <v>0</v>
      </c>
    </row>
    <row r="83" spans="1:9" ht="16.5" thickBot="1" x14ac:dyDescent="0.3">
      <c r="B83" s="128">
        <v>8124</v>
      </c>
      <c r="C83" s="36" t="s">
        <v>161</v>
      </c>
      <c r="G83" s="93">
        <v>453600</v>
      </c>
      <c r="H83" s="93">
        <v>453600</v>
      </c>
      <c r="I83" s="93">
        <v>0</v>
      </c>
    </row>
    <row r="84" spans="1:9" ht="16.5" thickBot="1" x14ac:dyDescent="0.3">
      <c r="A84" s="12" t="s">
        <v>27</v>
      </c>
      <c r="B84" s="129"/>
      <c r="C84" s="13"/>
      <c r="D84" s="13"/>
      <c r="E84" s="13"/>
      <c r="F84" s="13"/>
      <c r="G84" s="94">
        <f>SUM(G79+G83)</f>
        <v>10027200</v>
      </c>
      <c r="H84" s="95">
        <f>SUM(G84-I84)</f>
        <v>10142500</v>
      </c>
      <c r="I84" s="109">
        <f>SUM(I83+I79)</f>
        <v>-115300</v>
      </c>
    </row>
    <row r="85" spans="1:9" ht="13.5" thickBot="1" x14ac:dyDescent="0.25">
      <c r="A85" s="115"/>
      <c r="F85" s="129"/>
      <c r="G85" s="88"/>
      <c r="H85" s="88"/>
      <c r="I85" s="88"/>
    </row>
    <row r="86" spans="1:9" ht="16.5" thickBot="1" x14ac:dyDescent="0.3">
      <c r="A86" s="115"/>
      <c r="B86" s="15" t="s">
        <v>28</v>
      </c>
      <c r="C86" s="17"/>
      <c r="D86" s="17"/>
      <c r="E86" s="17"/>
      <c r="F86" s="115"/>
      <c r="G86" s="90">
        <f>SUM(H36)</f>
        <v>9647500</v>
      </c>
      <c r="H86" s="88"/>
      <c r="I86" s="106"/>
    </row>
    <row r="87" spans="1:9" ht="16.5" thickBot="1" x14ac:dyDescent="0.3">
      <c r="A87" s="20"/>
      <c r="B87" s="19" t="s">
        <v>29</v>
      </c>
      <c r="C87" s="20"/>
      <c r="D87" s="115"/>
      <c r="E87" s="114"/>
      <c r="F87" s="115"/>
      <c r="G87" s="98">
        <f>SUM(H84)</f>
        <v>10142500</v>
      </c>
      <c r="H87" s="97"/>
      <c r="I87" s="101"/>
    </row>
    <row r="88" spans="1:9" x14ac:dyDescent="0.2">
      <c r="A88" s="20"/>
      <c r="B88" s="19"/>
      <c r="C88" s="20"/>
      <c r="D88" s="20"/>
      <c r="E88" s="20"/>
      <c r="F88" s="20"/>
      <c r="G88" s="99"/>
      <c r="H88" s="97"/>
      <c r="I88" s="101"/>
    </row>
    <row r="89" spans="1:9" ht="16.5" thickBot="1" x14ac:dyDescent="0.3">
      <c r="A89" s="20"/>
      <c r="B89" s="22" t="s">
        <v>30</v>
      </c>
      <c r="C89" s="23"/>
      <c r="D89" s="23"/>
      <c r="E89" s="41"/>
      <c r="F89" s="23"/>
      <c r="G89" s="107">
        <f>SUM(G86-G87)</f>
        <v>-495000</v>
      </c>
      <c r="H89" s="97"/>
      <c r="I89" s="102"/>
    </row>
    <row r="90" spans="1:9" x14ac:dyDescent="0.2">
      <c r="A90" s="20"/>
      <c r="B90" s="2"/>
      <c r="C90" s="20"/>
      <c r="D90" s="20"/>
      <c r="E90" s="20"/>
      <c r="F90" s="20"/>
      <c r="H90" s="100"/>
      <c r="I90" s="103"/>
    </row>
    <row r="91" spans="1:9" x14ac:dyDescent="0.2">
      <c r="A91" s="20"/>
      <c r="B91" s="2" t="s">
        <v>186</v>
      </c>
      <c r="C91" s="2"/>
      <c r="D91" s="2"/>
      <c r="E91" s="2"/>
      <c r="F91" s="20"/>
      <c r="H91" s="52"/>
      <c r="I91" s="104"/>
    </row>
    <row r="92" spans="1:9" x14ac:dyDescent="0.2">
      <c r="H92" s="39"/>
      <c r="I92" s="104"/>
    </row>
    <row r="93" spans="1:9" x14ac:dyDescent="0.2">
      <c r="H93" s="39"/>
      <c r="I93" s="104"/>
    </row>
    <row r="94" spans="1:9" x14ac:dyDescent="0.2">
      <c r="B94" t="s">
        <v>173</v>
      </c>
      <c r="H94" s="39"/>
      <c r="I94" s="104"/>
    </row>
    <row r="95" spans="1:9" x14ac:dyDescent="0.2">
      <c r="H95" s="87"/>
      <c r="I95" s="105"/>
    </row>
    <row r="96" spans="1:9" x14ac:dyDescent="0.2">
      <c r="D96" s="8" t="s">
        <v>187</v>
      </c>
      <c r="H96" s="39"/>
      <c r="I96" s="39"/>
    </row>
    <row r="97" spans="1:9" x14ac:dyDescent="0.2">
      <c r="B97" s="36"/>
      <c r="E97" s="1"/>
      <c r="G97" s="108"/>
      <c r="H97" s="39"/>
      <c r="I97" s="39"/>
    </row>
    <row r="98" spans="1:9" x14ac:dyDescent="0.2">
      <c r="A98" s="36"/>
      <c r="B98" s="2"/>
      <c r="C98" s="36"/>
      <c r="D98" s="36"/>
      <c r="E98" s="36"/>
      <c r="F98" s="36"/>
      <c r="G98"/>
      <c r="H98" s="39"/>
      <c r="I98" s="39"/>
    </row>
    <row r="99" spans="1:9" x14ac:dyDescent="0.2">
      <c r="A99" s="2"/>
      <c r="C99" s="2"/>
      <c r="D99" s="2"/>
      <c r="E99" s="6"/>
    </row>
  </sheetData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2018-10-14T12:44:30Z</cp:lastPrinted>
  <dcterms:created xsi:type="dcterms:W3CDTF">2006-01-04T09:08:37Z</dcterms:created>
  <dcterms:modified xsi:type="dcterms:W3CDTF">2018-11-22T14:37:50Z</dcterms:modified>
</cp:coreProperties>
</file>